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vicgov.sharepoint.com/sites/msteams_eb8098/Reporting/VGAAR/2025 VGAAR/Data/Data Quarantine/5) Final/"/>
    </mc:Choice>
  </mc:AlternateContent>
  <xr:revisionPtr revIDLastSave="1576" documentId="8_{FB5F9C89-54B4-4F24-9FA0-34B2423AB74D}" xr6:coauthVersionLast="47" xr6:coauthVersionMax="47" xr10:uidLastSave="{50978CA6-8ABE-4CA4-807E-3044522C2234}"/>
  <bookViews>
    <workbookView xWindow="-9885" yWindow="-19965" windowWidth="25800" windowHeight="17040" tabRatio="813" xr2:uid="{ABD57A41-DEE1-481A-8F6F-6BE4A2A31B36}"/>
  </bookViews>
  <sheets>
    <sheet name="Index" sheetId="21" r:id="rId1"/>
    <sheet name="15.1.1" sheetId="1" r:id="rId2"/>
    <sheet name="15.1.2" sheetId="23" r:id="rId3"/>
    <sheet name="15.1.3" sheetId="2" r:id="rId4"/>
    <sheet name="15.1.4" sheetId="25" r:id="rId5"/>
    <sheet name="15.2.1" sheetId="3" r:id="rId6"/>
    <sheet name="15.2.2" sheetId="24" r:id="rId7"/>
    <sheet name="15.2.3" sheetId="27" r:id="rId8"/>
    <sheet name="15.2.4" sheetId="4" r:id="rId9"/>
    <sheet name="15.3.1" sheetId="26" r:id="rId10"/>
    <sheet name="15.3.2" sheetId="5" r:id="rId11"/>
    <sheet name="15.3.3" sheetId="7" r:id="rId12"/>
    <sheet name="15.3.4" sheetId="29" r:id="rId13"/>
    <sheet name="16.1.1" sheetId="28" r:id="rId14"/>
    <sheet name="16.1.2" sheetId="8" r:id="rId15"/>
    <sheet name="16.1.3" sheetId="9" r:id="rId16"/>
    <sheet name="17.1.1" sheetId="32" r:id="rId17"/>
    <sheet name="17.1.2" sheetId="31" r:id="rId18"/>
    <sheet name="17.1.3" sheetId="30" r:id="rId19"/>
    <sheet name="17.1.4" sheetId="10" r:id="rId20"/>
  </sheets>
  <definedNames>
    <definedName name="_xlnm.Print_Area" localSheetId="1">'15.1.1'!$A$1:$N$73</definedName>
    <definedName name="_xlnm.Print_Area" localSheetId="3">'15.1.3'!$A$1:$L$25</definedName>
    <definedName name="_xlnm.Print_Area" localSheetId="4">'15.1.4'!$A$1:$J$29</definedName>
    <definedName name="_xlnm.Print_Area" localSheetId="5">'15.2.1'!$A$1:$P$26</definedName>
    <definedName name="_xlnm.Print_Area" localSheetId="6">'15.2.2'!$A$1:$N$51</definedName>
    <definedName name="_xlnm.Print_Area" localSheetId="7">'15.2.3'!$A$1:$H$22</definedName>
    <definedName name="_xlnm.Print_Area" localSheetId="8">'15.2.4'!$A$1:$I$24</definedName>
    <definedName name="_xlnm.Print_Area" localSheetId="9">'15.3.1'!$A$1:$M$27</definedName>
    <definedName name="_xlnm.Print_Area" localSheetId="10">'15.3.2'!$A$1:$N$46</definedName>
    <definedName name="_xlnm.Print_Area" localSheetId="12">'15.3.4'!$A$1:$J$23</definedName>
    <definedName name="_xlnm.Print_Area" localSheetId="13">'16.1.1'!$A$1:$M$15</definedName>
    <definedName name="_xlnm.Print_Area" localSheetId="14">'16.1.2'!$A$1:$J$52</definedName>
    <definedName name="_xlnm.Print_Area" localSheetId="15">'16.1.3'!$A$1:$F$12</definedName>
    <definedName name="_xlnm.Print_Area" localSheetId="18">'17.1.3'!$A$1:$L$8</definedName>
    <definedName name="_xlnm.Print_Area" localSheetId="19">'17.1.4'!$A$1:$G$54</definedName>
    <definedName name="_xlnm.Print_Area" localSheetId="0">Index!$A$1:$F$33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3" l="1"/>
  <c r="H14" i="23"/>
  <c r="G33" i="23"/>
  <c r="H33" i="23"/>
  <c r="H5" i="25"/>
  <c r="H6" i="25"/>
  <c r="H7" i="25"/>
  <c r="H8" i="25"/>
  <c r="H9" i="25"/>
  <c r="H10" i="25"/>
  <c r="H11" i="25"/>
  <c r="H12" i="25"/>
  <c r="H13" i="25"/>
  <c r="H14" i="25"/>
  <c r="H15" i="25"/>
  <c r="H16" i="25"/>
  <c r="H17" i="25"/>
  <c r="H18" i="25"/>
  <c r="H19" i="25"/>
  <c r="H20" i="25"/>
  <c r="H21" i="25"/>
  <c r="H4" i="25"/>
  <c r="G5" i="25"/>
  <c r="G6" i="25"/>
  <c r="G7" i="25"/>
  <c r="G8" i="25"/>
  <c r="G9" i="25"/>
  <c r="G10" i="25"/>
  <c r="G11" i="25"/>
  <c r="G12" i="25"/>
  <c r="G13" i="25"/>
  <c r="G14" i="25"/>
  <c r="G15" i="25"/>
  <c r="G16" i="25"/>
  <c r="G17" i="25"/>
  <c r="G18" i="25"/>
  <c r="G19" i="25"/>
  <c r="G20" i="25"/>
  <c r="G21" i="25"/>
  <c r="G4" i="25"/>
  <c r="J21" i="2"/>
  <c r="I27" i="5" l="1"/>
  <c r="I28" i="5"/>
  <c r="I29" i="5"/>
  <c r="I30" i="5"/>
  <c r="I31" i="5"/>
  <c r="I32" i="5"/>
  <c r="I33" i="5"/>
  <c r="I34" i="5"/>
  <c r="I35" i="5"/>
  <c r="I36" i="5"/>
  <c r="I37" i="5"/>
  <c r="I38" i="5"/>
  <c r="I39" i="5"/>
  <c r="I40" i="5"/>
  <c r="I41" i="5"/>
  <c r="I42" i="5"/>
  <c r="I43" i="5"/>
  <c r="I44" i="5"/>
  <c r="H21" i="7"/>
  <c r="G21" i="7"/>
  <c r="H21" i="27"/>
  <c r="G21" i="27"/>
  <c r="G5" i="26"/>
  <c r="H5" i="26"/>
  <c r="G6" i="26"/>
  <c r="H6" i="26"/>
  <c r="G7" i="26"/>
  <c r="H7" i="26"/>
  <c r="G8" i="26"/>
  <c r="H8" i="26"/>
  <c r="G9" i="26"/>
  <c r="H9" i="26"/>
  <c r="G10" i="26"/>
  <c r="H10" i="26"/>
  <c r="G11" i="26"/>
  <c r="H11" i="26"/>
  <c r="G12" i="26"/>
  <c r="H12" i="26"/>
  <c r="G13" i="26"/>
  <c r="H13" i="26"/>
  <c r="G14" i="26"/>
  <c r="H14" i="26"/>
  <c r="G15" i="26"/>
  <c r="H15" i="26"/>
  <c r="G16" i="26"/>
  <c r="H16" i="26"/>
  <c r="G17" i="26"/>
  <c r="H17" i="26"/>
  <c r="G18" i="26"/>
  <c r="H18" i="26"/>
  <c r="G19" i="26"/>
  <c r="H19" i="26"/>
  <c r="G20" i="26"/>
  <c r="H20" i="26"/>
  <c r="G21" i="26"/>
  <c r="H21" i="26"/>
  <c r="H4" i="26"/>
  <c r="G4" i="26"/>
  <c r="H5" i="3" l="1"/>
  <c r="H6" i="3"/>
  <c r="H7" i="3"/>
  <c r="H8" i="3"/>
  <c r="H9" i="3"/>
  <c r="H10" i="3"/>
  <c r="H11" i="3"/>
  <c r="H12" i="3"/>
  <c r="H13" i="3"/>
  <c r="H14" i="3"/>
  <c r="H15" i="3"/>
  <c r="H16" i="3"/>
  <c r="H17" i="3"/>
  <c r="H18" i="3"/>
  <c r="H19" i="3"/>
  <c r="H20" i="3"/>
  <c r="H21" i="3"/>
  <c r="H4" i="3"/>
  <c r="G5" i="3"/>
  <c r="G6" i="3"/>
  <c r="G7" i="3"/>
  <c r="G8" i="3"/>
  <c r="G9" i="3"/>
  <c r="G10" i="3"/>
  <c r="G11" i="3"/>
  <c r="G12" i="3"/>
  <c r="G13" i="3"/>
  <c r="G14" i="3"/>
  <c r="G15" i="3"/>
  <c r="G16" i="3"/>
  <c r="G17" i="3"/>
  <c r="G18" i="3"/>
  <c r="G19" i="3"/>
  <c r="G20" i="3"/>
  <c r="G21" i="3"/>
  <c r="G4" i="3"/>
  <c r="I5" i="2"/>
  <c r="J5" i="2"/>
  <c r="K5" i="2"/>
  <c r="I6" i="2"/>
  <c r="J6" i="2"/>
  <c r="K6" i="2"/>
  <c r="I7" i="2"/>
  <c r="J7" i="2"/>
  <c r="K7" i="2"/>
  <c r="I8" i="2"/>
  <c r="J8" i="2"/>
  <c r="K8" i="2"/>
  <c r="I9" i="2"/>
  <c r="J9" i="2"/>
  <c r="K9" i="2"/>
  <c r="I10" i="2"/>
  <c r="J10" i="2"/>
  <c r="K10" i="2"/>
  <c r="I11" i="2"/>
  <c r="J11" i="2"/>
  <c r="K11" i="2"/>
  <c r="I12" i="2"/>
  <c r="J12" i="2"/>
  <c r="K12" i="2"/>
  <c r="I13" i="2"/>
  <c r="J13" i="2"/>
  <c r="K13" i="2"/>
  <c r="I14" i="2"/>
  <c r="J14" i="2"/>
  <c r="K14" i="2"/>
  <c r="I15" i="2"/>
  <c r="J15" i="2"/>
  <c r="K15" i="2"/>
  <c r="I16" i="2"/>
  <c r="J16" i="2"/>
  <c r="K16" i="2"/>
  <c r="I17" i="2"/>
  <c r="J17" i="2"/>
  <c r="K17" i="2"/>
  <c r="I18" i="2"/>
  <c r="J18" i="2"/>
  <c r="K18" i="2"/>
  <c r="I19" i="2"/>
  <c r="J19" i="2"/>
  <c r="K19" i="2"/>
  <c r="I20" i="2"/>
  <c r="J20" i="2"/>
  <c r="K20" i="2"/>
  <c r="I21" i="2"/>
  <c r="K21" i="2"/>
  <c r="K4" i="2"/>
  <c r="J4" i="2"/>
  <c r="I4" i="2"/>
  <c r="L4" i="2" l="1"/>
  <c r="L14" i="2"/>
  <c r="L16" i="2"/>
  <c r="L20" i="2"/>
  <c r="L11" i="2"/>
  <c r="L6" i="2"/>
  <c r="L15" i="2"/>
  <c r="L10" i="2"/>
  <c r="L19" i="2"/>
  <c r="L5" i="2"/>
  <c r="L9" i="2"/>
  <c r="L18" i="2"/>
  <c r="L13" i="2"/>
  <c r="L8" i="2"/>
  <c r="L17" i="2"/>
  <c r="L12" i="2"/>
  <c r="L21" i="2"/>
  <c r="L7" i="2"/>
  <c r="H21" i="29"/>
  <c r="G21" i="29"/>
  <c r="H21" i="4"/>
  <c r="G21" i="4"/>
  <c r="E47" i="8"/>
  <c r="D47" i="8"/>
  <c r="C47" i="8"/>
  <c r="E21" i="8"/>
  <c r="D21" i="8"/>
  <c r="C21" i="8"/>
  <c r="F47" i="8" l="1"/>
  <c r="G47" i="8"/>
  <c r="H12" i="23"/>
  <c r="H13" i="23"/>
  <c r="G12" i="23"/>
  <c r="G32" i="23"/>
  <c r="G31" i="23"/>
  <c r="H32" i="23"/>
  <c r="H31" i="23"/>
  <c r="G13" i="23"/>
  <c r="H30" i="23" l="1"/>
  <c r="G30" i="23"/>
  <c r="H11" i="23"/>
  <c r="G11" i="23"/>
  <c r="H23" i="23"/>
  <c r="H24" i="23"/>
  <c r="H25" i="23"/>
  <c r="H26" i="23"/>
  <c r="H27" i="23"/>
  <c r="H28" i="23"/>
  <c r="H29" i="23"/>
  <c r="G23" i="23"/>
  <c r="G24" i="23"/>
  <c r="G25" i="23"/>
  <c r="G26" i="23"/>
  <c r="G27" i="23"/>
  <c r="G28" i="23"/>
  <c r="G29" i="23"/>
  <c r="G4" i="23"/>
  <c r="H4" i="23"/>
  <c r="G5" i="23"/>
  <c r="H5" i="23"/>
  <c r="G6" i="23"/>
  <c r="H6" i="23"/>
  <c r="G7" i="23"/>
  <c r="H7" i="23"/>
  <c r="G8" i="23"/>
  <c r="H8" i="23"/>
  <c r="G9" i="23"/>
  <c r="H9" i="23"/>
  <c r="G10" i="23"/>
  <c r="H10" i="23"/>
  <c r="E5" i="30"/>
  <c r="E4" i="30"/>
</calcChain>
</file>

<file path=xl/sharedStrings.xml><?xml version="1.0" encoding="utf-8"?>
<sst xmlns="http://schemas.openxmlformats.org/spreadsheetml/2006/main" count="741" uniqueCount="239">
  <si>
    <t>Domain 5: Justice &amp; safety</t>
  </si>
  <si>
    <t>Goal 15: Aboriginal over-representation in the justice system is eliminated</t>
  </si>
  <si>
    <t>Objective 15.1: Decrease the number and eliminate the over-representation of Aboriginal children and young people in the justice system</t>
  </si>
  <si>
    <t>Measure 15.1.1</t>
  </si>
  <si>
    <t>Unique youth offenders receiving a caution, arrest, summons or other</t>
  </si>
  <si>
    <t>Measure 15.1.2</t>
  </si>
  <si>
    <t>Average daily number and rate of children and young people (10–17 years) under youth justice supervision in detention and the community</t>
  </si>
  <si>
    <t>Measure 15.1.3</t>
  </si>
  <si>
    <t>Proportion of first time youth alleged offenders (10–17 years) cautioned by police</t>
  </si>
  <si>
    <t>Measure 15.1.4</t>
  </si>
  <si>
    <t>Proportion of youth (10–17 years) in detention on remand</t>
  </si>
  <si>
    <t>Objective 15.2: Decrease the number and eliminate the over-representation of Aboriginal women in the justice system</t>
  </si>
  <si>
    <t>Measure 15.2.1</t>
  </si>
  <si>
    <t>Number and rate of unique adult female alleged offenders processed by police</t>
  </si>
  <si>
    <t>Measure 15.2.2</t>
  </si>
  <si>
    <t>Average daily number and rate of Aboriginal women under corrections supervision in prison and community corrections</t>
  </si>
  <si>
    <t>Measure 15.2.3</t>
  </si>
  <si>
    <t>Proportion of women who return to prison under sentence within two years of release</t>
  </si>
  <si>
    <t>Measure 15.2.4</t>
  </si>
  <si>
    <t>Proportion of women in prison on remand</t>
  </si>
  <si>
    <t>Objective 15.3: Decrease the number and eliminate the over-representation of Aboriginal men in the justice system</t>
  </si>
  <si>
    <t>Measure 15.3.1</t>
  </si>
  <si>
    <t>Number and rate of unique adult male alleged offenders processed by police</t>
  </si>
  <si>
    <t>Measure 15.3.2</t>
  </si>
  <si>
    <t>Average daily number and rate of men under corrections supervision in prison and community corrections</t>
  </si>
  <si>
    <t>Measure 15.3.3</t>
  </si>
  <si>
    <t>Proportion of men who return to prison under sentence within two years of release</t>
  </si>
  <si>
    <t>Measure 15.3.4</t>
  </si>
  <si>
    <t>Proportion of men in prison on remand</t>
  </si>
  <si>
    <t>Goal 16 : Aboriginal Victorians have access to safe and effective justice services</t>
  </si>
  <si>
    <t>Objective 16.1: Increase Aboriginal participation in culturally safe and effective justice prevention, early intervention, diversion and support programs</t>
  </si>
  <si>
    <t>Measure 16.1.1</t>
  </si>
  <si>
    <t>Number and proportion of Aboriginal youth receiving intensive bail support through the Koori Intensive Support Program</t>
  </si>
  <si>
    <t>Measure 16.1.2</t>
  </si>
  <si>
    <t>Number and proportion of Aboriginal adults receiving intensive bail support</t>
  </si>
  <si>
    <t>Measure 16.1.3</t>
  </si>
  <si>
    <t>Number of Aboriginal youth accessing community support programs through youth justice community services</t>
  </si>
  <si>
    <t>Goal 17: Aboriginal Victorians feel safe and connected</t>
  </si>
  <si>
    <t>Objective 17.1: Increase community safety and trust in police and the justice system</t>
  </si>
  <si>
    <t>Measure 17.1.1</t>
  </si>
  <si>
    <t>Proportion of police officers who have received Aboriginal cultural awareness training</t>
  </si>
  <si>
    <t>Measure 17.1.2</t>
  </si>
  <si>
    <t>Proportion who feel safe/very safe walking alone at night in local area</t>
  </si>
  <si>
    <t>Measure 17.1.3</t>
  </si>
  <si>
    <t>Proportion who have experienced any violence in the last 12 months</t>
  </si>
  <si>
    <t>Measure 17.1.4</t>
  </si>
  <si>
    <t>Number and proportion of Aboriginal people employed across the justice system</t>
  </si>
  <si>
    <t>Index</t>
  </si>
  <si>
    <t>Table 15.1.1a. Unique youth alleged offenders (10–17 years) number and rate per 10,000 population receiving a caution, arrest, summons or other by Indigenous status, Victoria</t>
  </si>
  <si>
    <t>Year</t>
  </si>
  <si>
    <t>Aboriginal (n)</t>
  </si>
  <si>
    <t>Non-Aboriginal (n)</t>
  </si>
  <si>
    <t>Unknown (n)</t>
  </si>
  <si>
    <t>Aboriginal rate (per 10,000)</t>
  </si>
  <si>
    <t>Non-Aboriginal rate (per 10,000)</t>
  </si>
  <si>
    <t xml:space="preserve">Gap (per 10,000) </t>
  </si>
  <si>
    <t xml:space="preserve">Rate Ratio </t>
  </si>
  <si>
    <t>2007–08</t>
  </si>
  <si>
    <t>2008–09</t>
  </si>
  <si>
    <t>2009–10</t>
  </si>
  <si>
    <t>2010–11</t>
  </si>
  <si>
    <t>2011–12</t>
  </si>
  <si>
    <t>2012–13</t>
  </si>
  <si>
    <t>2013–14</t>
  </si>
  <si>
    <t>2014–15</t>
  </si>
  <si>
    <t>2015–16</t>
  </si>
  <si>
    <t>2016–17</t>
  </si>
  <si>
    <t>2017–18</t>
  </si>
  <si>
    <t>2018–19</t>
  </si>
  <si>
    <t>2019–20</t>
  </si>
  <si>
    <t>2020–21</t>
  </si>
  <si>
    <t>2021–22</t>
  </si>
  <si>
    <t>2022–23</t>
  </si>
  <si>
    <t>2023–24</t>
  </si>
  <si>
    <t>Source: Crime Statistics Agency (CSA)</t>
  </si>
  <si>
    <t>Indigenous status data are derived using the revised CSA most frequent recorded status of an individual as recorded by Victoria Police, and may not represent the Indigenous status recorded by police at the time of the incident.</t>
  </si>
  <si>
    <t>Aboriginal and all persons population estimates are taken at December qurater.  Non-Aboriginal estimates are calculated by subtracting the Victorian Aboriginal estimates from the total Victorian estimates.</t>
  </si>
  <si>
    <t>Table 15.1.1b. Unique youth alleged offenders (10–14 years) number and rate per 10,000 population receiving a caution, arrest, summons or other by Indigenous status, Victoria</t>
  </si>
  <si>
    <t xml:space="preserve">Aboriginal rate (per 10,000) </t>
  </si>
  <si>
    <t>Gap (per 10,000)</t>
  </si>
  <si>
    <t>Aboriginal and all persons population estimates are taken at December quater.  Non-Aboriginal estimates are calculated by subtracting the Victorian Aboriginal estimates from the total Victorian estimates</t>
  </si>
  <si>
    <t>Table 15.1.1c. Unique youth alleged offenders (15–17 years) number and rate per 10,000 population receiving a caution, arrest, summons or other by Indigenous status, Victoria</t>
  </si>
  <si>
    <t>Rate Ratio</t>
  </si>
  <si>
    <r>
      <t>Table 15.1.2a. Young people (10–17 years) under youth justice community based supervision, daily average number</t>
    </r>
    <r>
      <rPr>
        <b/>
        <vertAlign val="superscript"/>
        <sz val="10"/>
        <color theme="1"/>
        <rFont val="Arial"/>
        <family val="2"/>
      </rPr>
      <t>(a)</t>
    </r>
    <r>
      <rPr>
        <b/>
        <sz val="10"/>
        <color theme="1"/>
        <rFont val="Arial"/>
        <family val="2"/>
      </rPr>
      <t xml:space="preserve"> and rate per 10,000 population </t>
    </r>
  </si>
  <si>
    <t>Gap             (per 10,000)</t>
  </si>
  <si>
    <t>Source: Australian Institute of Health and Welfare. Youth justice in Australia 2023-24</t>
  </si>
  <si>
    <t>(a) Number of young people on an average day may not sum to total due to rounding.</t>
  </si>
  <si>
    <t xml:space="preserve">Note: </t>
  </si>
  <si>
    <t>1. Trend data may differ from those previously published due to data revisions.</t>
  </si>
  <si>
    <t>2. Age calculated as at start of financial year if first period of community-based supervision in the relevant year began before the start of the financial year, otherwise age calculated as at start of first period of community-based supervision in the relevant year.</t>
  </si>
  <si>
    <t>Table 15.1.2b. Young people (10–17 years) under youth justice supervision in detention, daily average number and rate per 10,000 population</t>
  </si>
  <si>
    <t>2.  Age on an average day is calculated based on the age a young person is each day that they are under supervision. If a young person changes age during a period of supervision, then the average daily number under supervision will reflect this. Average daily data broken down by age will not be comparable to Youth justice in Australia releases prior to 2019–20.</t>
  </si>
  <si>
    <r>
      <t>Table 15.1.3. Number and proportion of first-time youth alleged offenders</t>
    </r>
    <r>
      <rPr>
        <b/>
        <vertAlign val="superscript"/>
        <sz val="10"/>
        <color theme="1"/>
        <rFont val="Arial"/>
        <family val="2"/>
      </rPr>
      <t>(a)</t>
    </r>
    <r>
      <rPr>
        <b/>
        <sz val="10"/>
        <color theme="1"/>
        <rFont val="Arial"/>
        <family val="2"/>
      </rPr>
      <t xml:space="preserve"> (10–17 years) cautioned(a) by police, Victoria</t>
    </r>
  </si>
  <si>
    <t>Aboriginal first time alleged offenders (n)</t>
  </si>
  <si>
    <t>Aboriginal cautioned (n)</t>
  </si>
  <si>
    <t>Non-Aboriginal first time alleged offenders (n)</t>
  </si>
  <si>
    <t>Non-Aboriginal cautioned (n)</t>
  </si>
  <si>
    <t>Aboriginal status unknown first time alleged offenders (n)</t>
  </si>
  <si>
    <t>Aboriginal status unknown  caution (n)</t>
  </si>
  <si>
    <t>Aboriginal (%)</t>
  </si>
  <si>
    <t>Non-Aboriginal (%)</t>
  </si>
  <si>
    <t>Aboriginal status unknown  caution (%)</t>
  </si>
  <si>
    <t>Gap (%)</t>
  </si>
  <si>
    <t>Aboriginal  youth (aged 10–17) in detention (n)</t>
  </si>
  <si>
    <t>Non-Aboriginal youth (aged 10–17) in detention (n)</t>
  </si>
  <si>
    <r>
      <t>2019–20</t>
    </r>
    <r>
      <rPr>
        <b/>
        <vertAlign val="superscript"/>
        <sz val="9"/>
        <rFont val="Arial"/>
        <family val="2"/>
      </rPr>
      <t>(c)</t>
    </r>
  </si>
  <si>
    <r>
      <t>2020–21</t>
    </r>
    <r>
      <rPr>
        <b/>
        <vertAlign val="superscript"/>
        <sz val="9"/>
        <rFont val="Arial"/>
        <family val="2"/>
      </rPr>
      <t>(d)</t>
    </r>
  </si>
  <si>
    <t>(a) Persons aged 10–17 in unsentenced detention on an average night.</t>
  </si>
  <si>
    <t>(b) Includes all youth in detention with a known Aboriginal status.</t>
  </si>
  <si>
    <t xml:space="preserve">(c) For 2019–20, the age calculation for the average nightly population changed. Age is now calculated based on the age a young person is each night that they are under supervision. If a young person changes age during a period of supervision, then the average nightly number under supervision will reflect this. </t>
  </si>
  <si>
    <t>Due to this change in methodology, average nightly data with an age breakdown or selection will not be comparable to previous Youth detention population in Australia releases.</t>
  </si>
  <si>
    <r>
      <t>Table 15.2.1</t>
    </r>
    <r>
      <rPr>
        <sz val="11"/>
        <color theme="1"/>
        <rFont val="Arial"/>
        <family val="2"/>
      </rPr>
      <t xml:space="preserve"> </t>
    </r>
    <r>
      <rPr>
        <b/>
        <sz val="10"/>
        <color theme="1"/>
        <rFont val="Arial"/>
        <family val="2"/>
      </rPr>
      <t>Number and rate of unique adult (18 years and above) female alleged offenders</t>
    </r>
    <r>
      <rPr>
        <b/>
        <vertAlign val="superscript"/>
        <sz val="10"/>
        <color theme="1"/>
        <rFont val="Arial"/>
        <family val="2"/>
      </rPr>
      <t>(a)</t>
    </r>
    <r>
      <rPr>
        <b/>
        <sz val="10"/>
        <color theme="1"/>
        <rFont val="Arial"/>
        <family val="2"/>
      </rPr>
      <t xml:space="preserve"> processed by police, Victoria</t>
    </r>
  </si>
  <si>
    <t xml:space="preserve">Aboriginal (rate per 10,000) </t>
  </si>
  <si>
    <t xml:space="preserve">Non-Aboriginal (rate per 10,000) </t>
  </si>
  <si>
    <t xml:space="preserve">Gap (rate per 10,000) </t>
  </si>
  <si>
    <t>Source (counts): Crime Statistics Agency (CSA)</t>
  </si>
  <si>
    <r>
      <rPr>
        <vertAlign val="superscript"/>
        <sz val="8"/>
        <color rgb="FF000000"/>
        <rFont val="Arial"/>
        <family val="2"/>
      </rPr>
      <t>(a)</t>
    </r>
    <r>
      <rPr>
        <sz val="8"/>
        <color rgb="FF000000"/>
        <rFont val="Arial"/>
        <family val="2"/>
      </rPr>
      <t>Excludes unique offenders with an unknown sex.</t>
    </r>
  </si>
  <si>
    <r>
      <rPr>
        <b/>
        <sz val="10"/>
        <color rgb="FF000000"/>
        <rFont val="Arial"/>
        <family val="2"/>
      </rPr>
      <t>Table 15.2.2a. Average daily number and rate of women under community-based corrections supervision</t>
    </r>
    <r>
      <rPr>
        <b/>
        <vertAlign val="superscript"/>
        <sz val="10"/>
        <color rgb="FF000000"/>
        <rFont val="Arial"/>
        <family val="2"/>
      </rPr>
      <t>(a)</t>
    </r>
  </si>
  <si>
    <t>Aboriginal status unknown (n)</t>
  </si>
  <si>
    <t>Source: Corrections Victoria</t>
  </si>
  <si>
    <t>Aboriginal and all persons population estimates are taken at December quarter.  Non-Aboriginal estimates are calculated by subtracting the Victorian Aboriginal estimates from the total Victorian estimates</t>
  </si>
  <si>
    <t xml:space="preserve">(a) Community based corrections involves the management and supervision of offenders in the community. These offenders are serving court-imposed orders either as an alternative to imprisonment or as a condition of their release on parole from prison. This means they must report regularly to their community corrections officer and may have to participate in unpaid community work and rehabilitation programs. </t>
  </si>
  <si>
    <t>Due to calculation error for the historical rate per 10,000, the timeseries has been re-released. Please use above figures.</t>
  </si>
  <si>
    <t>Table 15.2.2b. Average daily number and rate of women under corrections supervision in prison</t>
  </si>
  <si>
    <t>Non-Aboriginal estimates derived by subtracting the Victorian Aboriginal estimates from the total Victorian estimates</t>
  </si>
  <si>
    <t>Population estimates by financial year is the mean between each calendar year estimate to derive the estimated population at December 30 (the midpoint) of a given reporting period.</t>
  </si>
  <si>
    <t>Due to calculation error for the historical rate per 10,000, the time series has been re-released. Please use above figures.</t>
  </si>
  <si>
    <t>Table 15.2.3. Proportion of women who return to prison under sentence within two years of release</t>
  </si>
  <si>
    <t>Aboriginal women released from prison who return within 2 years  (n)</t>
  </si>
  <si>
    <t>Non-Aboriginal women released from prison who return within 2 years  (n)</t>
  </si>
  <si>
    <t xml:space="preserve"> Aboriginal women released from prison who return within 2 years (%)</t>
  </si>
  <si>
    <t>Non-Aboriginal women released from prison who return within 2 years (%)</t>
  </si>
  <si>
    <t>Table 15.2.4. Proportion of women in prison on remand</t>
  </si>
  <si>
    <r>
      <t>Aboriginal women in prison (n)</t>
    </r>
    <r>
      <rPr>
        <b/>
        <vertAlign val="superscript"/>
        <sz val="9"/>
        <color rgb="FF000000"/>
        <rFont val="Arial"/>
        <family val="2"/>
      </rPr>
      <t>(a)</t>
    </r>
  </si>
  <si>
    <t>Aboriginal women in prison and on remand (n)</t>
  </si>
  <si>
    <r>
      <t>Non-Aboriginal women in prison (n)</t>
    </r>
    <r>
      <rPr>
        <b/>
        <vertAlign val="superscript"/>
        <sz val="9"/>
        <color rgb="FF000000"/>
        <rFont val="Arial"/>
        <family val="2"/>
      </rPr>
      <t>(a)</t>
    </r>
  </si>
  <si>
    <t>Non-Aboriginal women in prison and on remand (n)</t>
  </si>
  <si>
    <t>Aboriginal women on remand as proportion of all Aboriginal women in prison (%)</t>
  </si>
  <si>
    <t>Non-Aboriginal women on remand as a proportion of all non-Aboriginal women in prison (%)</t>
  </si>
  <si>
    <r>
      <t>Aboriginal women on remand as proportion of all women in prison (%)</t>
    </r>
    <r>
      <rPr>
        <b/>
        <vertAlign val="superscript"/>
        <sz val="9"/>
        <color rgb="FF000000"/>
        <rFont val="Arial"/>
        <family val="2"/>
      </rPr>
      <t>(b)</t>
    </r>
  </si>
  <si>
    <t>(a) data sourced from Table 15.2.2.</t>
  </si>
  <si>
    <t>(b) Includes all women in prison with a known Aboriginal status.</t>
  </si>
  <si>
    <t>Table 15.3.1. Number and rate unique adult (18 years and above) male alleged offenders processed by police, Victoria</t>
  </si>
  <si>
    <t>Non-Aboriginal (rate per 10,000)</t>
  </si>
  <si>
    <t>Source (total Victorian population estimates): Table 52. Estimated Resident Population By Single Year Of Age, Victoria. ABS Cat No. 3101.0 Australian Demographic Statistics December 2020</t>
  </si>
  <si>
    <t>Source (Aboriginal Victorian population estimates): Table 1. Estimated and projected, Aboriginal and Torres Strait Islander population, Series B(a) 18 years and over, Australia, states and territories, ABS Cat No. 3238.0 Estimates and Projections, Aboriginal and Torres Strait Islander Australians, 2006 to 2031</t>
  </si>
  <si>
    <t>Table 15.3.2a. Average daily number and rate of men under community-based corrections supervision</t>
  </si>
  <si>
    <t>Measure 15.3.2b. Average daily number and rate of men under corrections supervision in prison</t>
  </si>
  <si>
    <t>Table 15.3.3. Proportion of men who return to prison under sentence within two years of release from a sentence episode</t>
  </si>
  <si>
    <t>Aboriginal released from prison who return within 2 years (n)</t>
  </si>
  <si>
    <t>Non-Aboriginal released from prison who return within 2 years (n)</t>
  </si>
  <si>
    <t xml:space="preserve"> Aboriginal released from prison who return within 2 years (%)</t>
  </si>
  <si>
    <t>Non-Aboriginal released from prison who return within 2 years (%)</t>
  </si>
  <si>
    <t>Gap</t>
  </si>
  <si>
    <t>Table 15.3.4. Proportion of men in prison on remand</t>
  </si>
  <si>
    <t>Aboriginal men in prison (n)</t>
  </si>
  <si>
    <t>Aboriginal men in prison and on remand (n)</t>
  </si>
  <si>
    <t>Non-Aboriginal men in prison (n)</t>
  </si>
  <si>
    <t>Non-Aboriginal men in prison and on remand (n)</t>
  </si>
  <si>
    <t>Aboriginal men on remand as proportion of all Aboriginal men in prison (%)</t>
  </si>
  <si>
    <t>Non-Aboriginal men on remand as a proportion of all non-Aboriginal men in prison (%)</t>
  </si>
  <si>
    <r>
      <t>Aboriginal men on remand as proportion of all men in prison (%)</t>
    </r>
    <r>
      <rPr>
        <b/>
        <vertAlign val="superscript"/>
        <sz val="9"/>
        <color rgb="FF000000"/>
        <rFont val="Arial"/>
        <family val="2"/>
      </rPr>
      <t>(a)</t>
    </r>
  </si>
  <si>
    <t>(a) Includes all men in prison with a known Aboriginal status.</t>
  </si>
  <si>
    <t>Source: Department of Justice and Community Safety</t>
  </si>
  <si>
    <t>(a) aged 10–17, including both Aboriginal and/or Torres Strait Islander peoples</t>
  </si>
  <si>
    <t>Note: The Victorian Department of Justice and Community Safety are collecting this data and processes are being established for future reporting.</t>
  </si>
  <si>
    <t>Table 16.1.2a. Number and proportion of  adults referred for intensive bail support by Aboriginal and Torres Strait Islander status</t>
  </si>
  <si>
    <r>
      <t>Aboriginal</t>
    </r>
    <r>
      <rPr>
        <vertAlign val="superscript"/>
        <sz val="9"/>
        <color rgb="FF000000"/>
        <rFont val="Arial"/>
        <family val="2"/>
      </rPr>
      <t>(a)</t>
    </r>
    <r>
      <rPr>
        <sz val="9"/>
        <color rgb="FF000000"/>
        <rFont val="Arial"/>
        <family val="2"/>
      </rPr>
      <t xml:space="preserve"> adults referred for intensive bail support</t>
    </r>
  </si>
  <si>
    <t>Non-Aboriginal adults referred for intensive bail support</t>
  </si>
  <si>
    <t>Aboriginal status not stated adults receiving intensive bail support</t>
  </si>
  <si>
    <t>Source: Courts Integrated Services Program (CISP) data, Court Services Victoria</t>
  </si>
  <si>
    <t>(a) Includes Aboriginal and/or Torres Strait Islander persons. Aboriginality is recorded based on voluntary self-reports from court users.</t>
  </si>
  <si>
    <r>
      <t xml:space="preserve">Note: </t>
    </r>
    <r>
      <rPr>
        <i/>
        <sz val="8"/>
        <color rgb="FF000000"/>
        <rFont val="Arial"/>
        <family val="2"/>
      </rPr>
      <t>Adults</t>
    </r>
    <r>
      <rPr>
        <sz val="8"/>
        <color rgb="FF000000"/>
        <rFont val="Arial"/>
        <family val="2"/>
      </rPr>
      <t xml:space="preserve"> includes persons aged 18 and above.</t>
    </r>
  </si>
  <si>
    <t xml:space="preserve">Table 16.1.2b. Number and proportion of Aboriginal adults receiving intensive bail support </t>
  </si>
  <si>
    <r>
      <t>Aboriginal</t>
    </r>
    <r>
      <rPr>
        <vertAlign val="superscript"/>
        <sz val="9"/>
        <color rgb="FF000000"/>
        <rFont val="Arial"/>
        <family val="2"/>
      </rPr>
      <t>(a)</t>
    </r>
    <r>
      <rPr>
        <sz val="9"/>
        <color rgb="FF000000"/>
        <rFont val="Arial"/>
        <family val="2"/>
      </rPr>
      <t xml:space="preserve"> adults receiving intensive bail support</t>
    </r>
  </si>
  <si>
    <t>Non-Aboriginal adults receiving intensive bail support</t>
  </si>
  <si>
    <t xml:space="preserve">Proportion of Aboriginal adults receiving intensive bail support </t>
  </si>
  <si>
    <t xml:space="preserve">Proportion of Non-Aboriginal adults receiving intensive bail support </t>
  </si>
  <si>
    <t>Note: Adults includes persons aged 18 and above.</t>
  </si>
  <si>
    <t>Table 16.1.3. Number of Aboriginal children and young people accessing community support programs through youth justice community services</t>
  </si>
  <si>
    <t>Number of Aboriginal children and young people accessing community support programs through youth justice community services</t>
  </si>
  <si>
    <t>Note: includes all Aboriginal specific programs funded by Aboriginal Youth Justice.</t>
  </si>
  <si>
    <t>Table 17.1.1 Proportion of police officers who have received Aboriginal cultural awareness training</t>
  </si>
  <si>
    <t>Recruit</t>
  </si>
  <si>
    <t>PSO*</t>
  </si>
  <si>
    <t>Police</t>
  </si>
  <si>
    <t>Total</t>
  </si>
  <si>
    <t>Total Completed Aboriginal Cultural Safety Training</t>
  </si>
  <si>
    <t>Proportion of Police officers that have completed Aboriginal Cultural Safety Training</t>
  </si>
  <si>
    <t>Source: Internal Victoria Police records.</t>
  </si>
  <si>
    <t>Note: Proportion based on total number completing training divided by total Police, Recruit and PSO headcount at 30 June 2023</t>
  </si>
  <si>
    <t>(a) In May 2019 a revised training package was delivered to Police Aboriginal Liaison Officers</t>
  </si>
  <si>
    <t>(b) since 2021-22 training has included Academy and PSCD/DTO training</t>
  </si>
  <si>
    <t>*Protective Services Officers (PSO)</t>
  </si>
  <si>
    <t>Does not include Police Custody Officers who are not sworn employees-87 trained to 30 June 2023.</t>
  </si>
  <si>
    <t>New data is not available</t>
  </si>
  <si>
    <t>Table 17.1.2. Proportion of Victorians who feel safe/very safe walking alone at night in local area in the last 12 months, 2006–08 and 2014–15</t>
  </si>
  <si>
    <t> Year</t>
  </si>
  <si>
    <t>Rate ratio</t>
  </si>
  <si>
    <t>2006–08</t>
  </si>
  <si>
    <t>Aboriginal data sourced from National Aboriginal and Torres Strait Islander Social Survey 2008 and 2014–15</t>
  </si>
  <si>
    <t>Non-Aboriginal data sourced from General Social Survey 2006 and 2014</t>
  </si>
  <si>
    <t>Table 17.1.3. Proportion who reported being a victim of physical or threatened violence in the last 12 months, 2005–08 and 2014–16</t>
  </si>
  <si>
    <t>2005–08</t>
  </si>
  <si>
    <t>2014–16</t>
  </si>
  <si>
    <t>Non-Aboriginal data sourced from Personal Safety Survey 2005 and 2016</t>
  </si>
  <si>
    <t>Table 17.1.4a. Number and proportion of Aboriginal people employed with the Department of Justice and Community Safety</t>
  </si>
  <si>
    <t>Number of Aboriginal staff (n)</t>
  </si>
  <si>
    <t>Proportion of all staff (%)</t>
  </si>
  <si>
    <r>
      <t>2014–15</t>
    </r>
    <r>
      <rPr>
        <b/>
        <vertAlign val="superscript"/>
        <sz val="9"/>
        <rFont val="Arial"/>
        <family val="2"/>
      </rPr>
      <t>(a)</t>
    </r>
  </si>
  <si>
    <t>Source: Aboriginal Employment Team, DJCS</t>
  </si>
  <si>
    <t>(a) In July 2014 Court Services Victoria (CSV) was established as an independent statutory body, CSV data is not included in data beyond that date.</t>
  </si>
  <si>
    <t>Data quality statement: Please note above data only relates to the Department of Justice and Community Safety workforce.</t>
  </si>
  <si>
    <t>This does not include the Aboriginal workforce at Victoria's two private prisons or at Aboriginal community controlled organisations (ACCOs) who may have justice specific roles.</t>
  </si>
  <si>
    <t>Measure 17.1.4b. Number and proportion of Aboriginal people employed with Victoria Police</t>
  </si>
  <si>
    <r>
      <t>2008–09</t>
    </r>
    <r>
      <rPr>
        <b/>
        <vertAlign val="superscript"/>
        <sz val="11"/>
        <rFont val="Calibri"/>
        <family val="2"/>
        <scheme val="minor"/>
      </rPr>
      <t>(a)</t>
    </r>
  </si>
  <si>
    <t> 113</t>
  </si>
  <si>
    <t>(a) 7 employees were active as at 30/06/2008 and had declared an Aboriginal status, however we cannot determine the effective date as this is not recorded on the former HRM reporting system.</t>
  </si>
  <si>
    <t>note: Aboriginal staff (n) is based on HR Assist reports which identify the effective date of declaration.  Whilst an increase may be attributable to targeted employment, growth due to increased awareness to declare Aboriginal and Torres Strait Islander origin is also likely.</t>
  </si>
  <si>
    <t>Measure 17.1.4c. Number and proportion of Aboriginal people employed with Court Services Victoria (as of June)</t>
  </si>
  <si>
    <t>Source: Internal Courts Services Victoria records.</t>
  </si>
  <si>
    <t>Note: Prior to July 2014, Court Services Victoria staff were counted as part of the Department of Justice and Community Safety. Note that Elders and Respected Persons (ERPs) working across Koori Courts are not included in Aboriginal staff numbers.</t>
  </si>
  <si>
    <t>(a) Age is based on when the first offence was allegedly committed by the offender.</t>
  </si>
  <si>
    <t>2024–25</t>
  </si>
  <si>
    <t>Note: Data has been collated from the County Court of Victoria, and the Magistrates' Court of Victoria</t>
  </si>
  <si>
    <t>Note: Includes Aboriginal and/or Torres Strait Islander persons. Aboriginality is recorded based on voluntary self-reports from employees.</t>
  </si>
  <si>
    <r>
      <t>2018–19</t>
    </r>
    <r>
      <rPr>
        <b/>
        <vertAlign val="superscript"/>
        <sz val="9"/>
        <color theme="1"/>
        <rFont val="Arial"/>
        <family val="2"/>
      </rPr>
      <t>(a)</t>
    </r>
  </si>
  <si>
    <r>
      <t xml:space="preserve">2021–22 </t>
    </r>
    <r>
      <rPr>
        <b/>
        <vertAlign val="superscript"/>
        <sz val="9"/>
        <color theme="1"/>
        <rFont val="Arial"/>
        <family val="2"/>
      </rPr>
      <t>(b)</t>
    </r>
  </si>
  <si>
    <t>Aboriginal children and young people on the AISP</t>
  </si>
  <si>
    <r>
      <t>Aboriginal youth</t>
    </r>
    <r>
      <rPr>
        <vertAlign val="superscript"/>
        <sz val="9"/>
        <color theme="1"/>
        <rFont val="Arial"/>
        <family val="2"/>
      </rPr>
      <t>(a)</t>
    </r>
    <r>
      <rPr>
        <sz val="9"/>
        <color theme="1"/>
        <rFont val="Arial"/>
        <family val="2"/>
      </rPr>
      <t xml:space="preserve"> receiving bail support through the AISP (count)</t>
    </r>
  </si>
  <si>
    <r>
      <t>Aboriginal youth</t>
    </r>
    <r>
      <rPr>
        <vertAlign val="superscript"/>
        <sz val="9"/>
        <color theme="1"/>
        <rFont val="Arial"/>
        <family val="2"/>
      </rPr>
      <t>(a)</t>
    </r>
    <r>
      <rPr>
        <sz val="9"/>
        <color theme="1"/>
        <rFont val="Arial"/>
        <family val="2"/>
      </rPr>
      <t xml:space="preserve"> receiving bail support through the AISP (%)</t>
    </r>
  </si>
  <si>
    <t>Table 16.1.1. Number and proportion of Aboriginal youth receiving intensive bail support through the Aboriginal Intensive Support Program (AISP) formerly KISP</t>
  </si>
  <si>
    <t>Source:Australian Institute of Health and Welfare (2025) Youth detention population in Australia 2025, AIHW, Australian Government</t>
  </si>
  <si>
    <t>Aboriginal  youth (aged 10–17) on unsentenced as proportion of all Aboriginal youth in detention (%)</t>
  </si>
  <si>
    <t>Non-Aboriginal  youth (aged 10–17) on unsentenced as proportion of all Non-Aboriginal youth in detention (%)</t>
  </si>
  <si>
    <t>Table 15.1.4. Number and proportion of youth (10–17 years) in detention unsentenced</t>
  </si>
  <si>
    <t>Non-Aboriginal youth (aged 10–17) in detention unsentenced (n)(a)(b)</t>
  </si>
  <si>
    <t>Aboriginal  youth (aged 10–17) in detention unsentenced (n)(a)(b)</t>
  </si>
  <si>
    <t>Aboriginal  youth (aged 10–17) in detention unsentenced as proportion of all youth in detention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</si>
</sst>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C09]#,##0.00;[Red]&quot;-&quot;[$$-C09]#,##0.00"/>
    <numFmt numFmtId="166" formatCode="0.0"/>
    <numFmt numFmtId="167" formatCode="0.0%"/>
    <numFmt numFmtId="168" formatCode="_-* #,##0_-;\-* #,##0_-;_-* &quot;-&quot;??_-;_-@_-"/>
    <numFmt numFmtId="169" formatCode="#,##0.0"/>
    <numFmt numFmtId="170" formatCode="_(* #,##0_);_(* \(#,##0\);_(* &quot;-&quot;??_);_(@_)"/>
    <numFmt numFmtId="171" formatCode="###,##0.0"/>
    <numFmt numFmtId="172" formatCode="#,##0.000"/>
    <numFmt numFmtId="173" formatCode="_-* #,##0.0_-;\-* #,##0.0_-;_-* &quot;-&quot;??_-;_-@_-"/>
    <numFmt numFmtId="174" formatCode="0.00000000000000%"/>
    <numFmt numFmtId="175" formatCode="0.0000000000000%"/>
  </numFmts>
  <fonts count="73" x14ac:knownFonts="1">
    <font>
      <sz val="11"/>
      <color theme="1"/>
      <name val="Calibri"/>
      <family val="2"/>
      <scheme val="minor"/>
    </font>
    <font>
      <sz val="11"/>
      <color theme="1"/>
      <name val="Calibri"/>
      <family val="2"/>
      <scheme val="minor"/>
    </font>
    <font>
      <u/>
      <sz val="11"/>
      <color theme="10"/>
      <name val="Calibri"/>
      <family val="2"/>
      <scheme val="minor"/>
    </font>
    <font>
      <b/>
      <u/>
      <sz val="16"/>
      <color theme="1"/>
      <name val="Calibri"/>
      <family val="2"/>
      <scheme val="minor"/>
    </font>
    <font>
      <sz val="12"/>
      <color rgb="FF222222"/>
      <name val="Arial"/>
      <family val="2"/>
    </font>
    <font>
      <sz val="11"/>
      <color theme="1"/>
      <name val="Arial"/>
      <family val="2"/>
    </font>
    <font>
      <b/>
      <sz val="10"/>
      <color theme="1"/>
      <name val="Arial"/>
      <family val="2"/>
    </font>
    <font>
      <b/>
      <sz val="9"/>
      <color rgb="FF000000"/>
      <name val="Arial"/>
      <family val="2"/>
    </font>
    <font>
      <sz val="9"/>
      <color theme="1"/>
      <name val="Arial"/>
      <family val="2"/>
    </font>
    <font>
      <sz val="9"/>
      <color rgb="FF000000"/>
      <name val="Arial"/>
      <family val="2"/>
    </font>
    <font>
      <sz val="8"/>
      <color rgb="FF000000"/>
      <name val="Arial"/>
      <family val="2"/>
    </font>
    <font>
      <b/>
      <sz val="9"/>
      <color theme="1"/>
      <name val="Arial"/>
      <family val="2"/>
    </font>
    <font>
      <sz val="8"/>
      <color theme="1"/>
      <name val="Arial"/>
      <family val="2"/>
    </font>
    <font>
      <b/>
      <sz val="12"/>
      <color theme="1"/>
      <name val="Times New Roman"/>
      <family val="1"/>
    </font>
    <font>
      <vertAlign val="superscript"/>
      <sz val="9"/>
      <color rgb="FF000000"/>
      <name val="Arial"/>
      <family val="2"/>
    </font>
    <font>
      <sz val="11"/>
      <color rgb="FF3F3F76"/>
      <name val="Calibri"/>
      <family val="2"/>
      <scheme val="minor"/>
    </font>
    <font>
      <sz val="11"/>
      <color indexed="8"/>
      <name val="Calibri"/>
      <family val="2"/>
    </font>
    <font>
      <i/>
      <sz val="9"/>
      <color theme="1"/>
      <name val="Arial"/>
      <family val="2"/>
    </font>
    <font>
      <sz val="11"/>
      <color theme="1"/>
      <name val="Roboto Condensed Light"/>
    </font>
    <font>
      <sz val="11"/>
      <color indexed="8"/>
      <name val="Calibri"/>
      <family val="2"/>
      <scheme val="minor"/>
    </font>
    <font>
      <u/>
      <sz val="11"/>
      <color theme="10"/>
      <name val="Roboto Condensed Light"/>
    </font>
    <font>
      <b/>
      <sz val="11"/>
      <name val="Arial"/>
      <family val="2"/>
    </font>
    <font>
      <b/>
      <sz val="12"/>
      <color rgb="FFCE3429"/>
      <name val="Arial"/>
      <family val="2"/>
    </font>
    <font>
      <b/>
      <vertAlign val="superscript"/>
      <sz val="9"/>
      <color rgb="FF000000"/>
      <name val="Arial"/>
      <family val="2"/>
    </font>
    <font>
      <i/>
      <sz val="8"/>
      <color rgb="FF000000"/>
      <name val="Arial"/>
      <family val="2"/>
    </font>
    <font>
      <sz val="8"/>
      <name val="Arial"/>
      <family val="2"/>
    </font>
    <font>
      <i/>
      <sz val="14"/>
      <color theme="1"/>
      <name val="Arial"/>
      <family val="2"/>
    </font>
    <font>
      <b/>
      <sz val="11"/>
      <color theme="1"/>
      <name val="Arial"/>
      <family val="2"/>
    </font>
    <font>
      <u/>
      <sz val="11"/>
      <color theme="10"/>
      <name val="Arial"/>
      <family val="2"/>
    </font>
    <font>
      <sz val="12"/>
      <color theme="1"/>
      <name val="Calibri"/>
      <family val="2"/>
      <scheme val="minor"/>
    </font>
    <font>
      <b/>
      <sz val="12"/>
      <color theme="1"/>
      <name val="Arial"/>
      <family val="2"/>
    </font>
    <font>
      <sz val="12"/>
      <color theme="1"/>
      <name val="Arial"/>
      <family val="2"/>
    </font>
    <font>
      <b/>
      <sz val="11"/>
      <color theme="1"/>
      <name val="Calibri"/>
      <family val="2"/>
      <scheme val="minor"/>
    </font>
    <font>
      <sz val="9"/>
      <name val="Arial"/>
      <family val="2"/>
    </font>
    <font>
      <b/>
      <sz val="9"/>
      <name val="Arial"/>
      <family val="2"/>
    </font>
    <font>
      <sz val="11"/>
      <color theme="0"/>
      <name val="Calibri"/>
      <family val="2"/>
      <scheme val="minor"/>
    </font>
    <font>
      <b/>
      <sz val="10"/>
      <color theme="0"/>
      <name val="Calibri"/>
      <family val="2"/>
      <scheme val="minor"/>
    </font>
    <font>
      <b/>
      <sz val="10"/>
      <name val="Arial"/>
      <family val="2"/>
    </font>
    <font>
      <sz val="11"/>
      <name val="Calibri"/>
      <family val="2"/>
      <scheme val="minor"/>
    </font>
    <font>
      <b/>
      <vertAlign val="superscript"/>
      <sz val="10"/>
      <color theme="1"/>
      <name val="Arial"/>
      <family val="2"/>
    </font>
    <font>
      <sz val="8"/>
      <name val="Calibri"/>
      <family val="2"/>
      <scheme val="minor"/>
    </font>
    <font>
      <b/>
      <vertAlign val="superscript"/>
      <sz val="11"/>
      <name val="Calibri"/>
      <family val="2"/>
      <scheme val="minor"/>
    </font>
    <font>
      <sz val="8"/>
      <color indexed="8"/>
      <name val="Arial"/>
      <family val="2"/>
    </font>
    <font>
      <sz val="10"/>
      <color theme="1"/>
      <name val="Calibri"/>
      <family val="2"/>
      <scheme val="minor"/>
    </font>
    <font>
      <sz val="10"/>
      <color theme="1"/>
      <name val="Arial"/>
      <family val="2"/>
    </font>
    <font>
      <sz val="11"/>
      <color rgb="FFFFFFFF"/>
      <name val="Calibri"/>
      <family val="2"/>
    </font>
    <font>
      <sz val="11"/>
      <color rgb="FF000000"/>
      <name val="Calibri"/>
      <family val="2"/>
    </font>
    <font>
      <sz val="11"/>
      <color rgb="FF000000"/>
      <name val="Calibri"/>
      <family val="2"/>
      <scheme val="minor"/>
    </font>
    <font>
      <vertAlign val="superscript"/>
      <sz val="8"/>
      <color rgb="FF000000"/>
      <name val="Arial"/>
      <family val="2"/>
    </font>
    <font>
      <vertAlign val="superscript"/>
      <sz val="9"/>
      <color theme="1"/>
      <name val="Arial"/>
      <family val="2"/>
    </font>
    <font>
      <b/>
      <sz val="10"/>
      <color rgb="FF000000"/>
      <name val="Arial"/>
      <family val="2"/>
    </font>
    <font>
      <b/>
      <vertAlign val="superscript"/>
      <sz val="10"/>
      <color rgb="FF000000"/>
      <name val="Arial"/>
      <family val="2"/>
    </font>
    <font>
      <b/>
      <vertAlign val="superscript"/>
      <sz val="9"/>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1"/>
      <color indexed="12"/>
      <name val="Calibri"/>
      <family val="2"/>
    </font>
    <font>
      <sz val="9"/>
      <color indexed="8"/>
      <name val="Arial"/>
      <family val="2"/>
    </font>
    <font>
      <sz val="12"/>
      <name val="Arial"/>
      <family val="2"/>
    </font>
    <font>
      <b/>
      <vertAlign val="superscript"/>
      <sz val="9"/>
      <color theme="1"/>
      <name val="Arial"/>
      <family val="2"/>
    </font>
    <font>
      <sz val="11"/>
      <color indexed="8"/>
      <name val="Aptos Narrow"/>
      <family val="2"/>
    </font>
    <font>
      <sz val="8"/>
      <color rgb="FF000000"/>
      <name val="Arial"/>
    </font>
    <font>
      <u/>
      <sz val="11"/>
      <color indexed="30"/>
      <name val="Calibri"/>
      <family val="2"/>
    </font>
  </fonts>
  <fills count="38">
    <fill>
      <patternFill patternType="none"/>
    </fill>
    <fill>
      <patternFill patternType="gray125"/>
    </fill>
    <fill>
      <patternFill patternType="solid">
        <fgColor rgb="FFFFFFFF"/>
        <bgColor indexed="64"/>
      </patternFill>
    </fill>
    <fill>
      <patternFill patternType="solid">
        <fgColor rgb="FFFFCC99"/>
      </patternFill>
    </fill>
    <fill>
      <patternFill patternType="solid">
        <fgColor rgb="FFFFFFCC"/>
      </patternFill>
    </fill>
    <fill>
      <patternFill patternType="solid">
        <fgColor rgb="FFFFFFFF"/>
        <bgColor theme="0"/>
      </patternFill>
    </fill>
    <fill>
      <patternFill patternType="solid">
        <fgColor theme="0"/>
        <bgColor indexed="64"/>
      </patternFill>
    </fill>
    <fill>
      <patternFill patternType="solid">
        <fgColor indexed="65"/>
        <bgColor indexed="64"/>
      </patternFill>
    </fill>
    <fill>
      <patternFill patternType="solid">
        <fgColor rgb="FFFF000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style="medium">
        <color indexed="64"/>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9">
    <xf numFmtId="0" fontId="0" fillId="0" borderId="0"/>
    <xf numFmtId="0" fontId="2" fillId="0" borderId="0" applyNumberFormat="0" applyFill="0" applyBorder="0" applyAlignment="0" applyProtection="0"/>
    <xf numFmtId="165" fontId="1" fillId="0" borderId="0"/>
    <xf numFmtId="165" fontId="15" fillId="3" borderId="3" applyNumberFormat="0" applyAlignment="0" applyProtection="0"/>
    <xf numFmtId="165" fontId="16" fillId="4" borderId="4" applyNumberFormat="0" applyFont="0" applyAlignment="0" applyProtection="0"/>
    <xf numFmtId="0" fontId="16" fillId="0" borderId="0"/>
    <xf numFmtId="164" fontId="1" fillId="0" borderId="0" applyFont="0" applyFill="0" applyBorder="0" applyAlignment="0" applyProtection="0"/>
    <xf numFmtId="9" fontId="1" fillId="0" borderId="0" applyFont="0" applyFill="0" applyBorder="0" applyAlignment="0" applyProtection="0"/>
    <xf numFmtId="0" fontId="16" fillId="0" borderId="0"/>
    <xf numFmtId="0" fontId="18" fillId="0" borderId="0"/>
    <xf numFmtId="0" fontId="16" fillId="0" borderId="0"/>
    <xf numFmtId="0" fontId="19" fillId="0" borderId="0"/>
    <xf numFmtId="9" fontId="18" fillId="0" borderId="0" applyFont="0" applyFill="0" applyBorder="0" applyAlignment="0" applyProtection="0"/>
    <xf numFmtId="0" fontId="21" fillId="5" borderId="3" applyNumberFormat="0" applyAlignment="0" applyProtection="0"/>
    <xf numFmtId="0" fontId="20" fillId="0" borderId="0" applyNumberFormat="0" applyFill="0" applyBorder="0" applyAlignment="0" applyProtection="0"/>
    <xf numFmtId="3" fontId="21" fillId="5" borderId="3" applyAlignment="0" applyProtection="0"/>
    <xf numFmtId="0" fontId="22" fillId="0" borderId="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165" fontId="1" fillId="4" borderId="4"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3" fillId="0" borderId="0" applyNumberFormat="0" applyFill="0" applyBorder="0" applyAlignment="0" applyProtection="0"/>
    <xf numFmtId="0" fontId="54" fillId="0" borderId="9" applyNumberFormat="0" applyFill="0" applyAlignment="0" applyProtection="0"/>
    <xf numFmtId="0" fontId="55" fillId="0" borderId="10" applyNumberFormat="0" applyFill="0" applyAlignment="0" applyProtection="0"/>
    <xf numFmtId="0" fontId="56" fillId="0" borderId="11" applyNumberFormat="0" applyFill="0" applyAlignment="0" applyProtection="0"/>
    <xf numFmtId="0" fontId="56" fillId="0" borderId="0" applyNumberFormat="0" applyFill="0" applyBorder="0" applyAlignment="0" applyProtection="0"/>
    <xf numFmtId="0" fontId="57" fillId="9" borderId="0" applyNumberFormat="0" applyBorder="0" applyAlignment="0" applyProtection="0"/>
    <xf numFmtId="0" fontId="58" fillId="10" borderId="0" applyNumberFormat="0" applyBorder="0" applyAlignment="0" applyProtection="0"/>
    <xf numFmtId="0" fontId="59" fillId="11" borderId="0" applyNumberFormat="0" applyBorder="0" applyAlignment="0" applyProtection="0"/>
    <xf numFmtId="0" fontId="15" fillId="3" borderId="3" applyNumberFormat="0" applyAlignment="0" applyProtection="0"/>
    <xf numFmtId="0" fontId="60" fillId="12" borderId="12" applyNumberFormat="0" applyAlignment="0" applyProtection="0"/>
    <xf numFmtId="0" fontId="61" fillId="12" borderId="3" applyNumberFormat="0" applyAlignment="0" applyProtection="0"/>
    <xf numFmtId="0" fontId="62" fillId="0" borderId="13" applyNumberFormat="0" applyFill="0" applyAlignment="0" applyProtection="0"/>
    <xf numFmtId="0" fontId="63" fillId="13" borderId="14" applyNumberFormat="0" applyAlignment="0" applyProtection="0"/>
    <xf numFmtId="0" fontId="64" fillId="0" borderId="0" applyNumberFormat="0" applyFill="0" applyBorder="0" applyAlignment="0" applyProtection="0"/>
    <xf numFmtId="0" fontId="1" fillId="4" borderId="4" applyNumberFormat="0" applyFont="0" applyAlignment="0" applyProtection="0"/>
    <xf numFmtId="0" fontId="65" fillId="0" borderId="0" applyNumberFormat="0" applyFill="0" applyBorder="0" applyAlignment="0" applyProtection="0"/>
    <xf numFmtId="0" fontId="32" fillId="0" borderId="15"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6" fillId="0" borderId="0"/>
    <xf numFmtId="0" fontId="66" fillId="0" borderId="0" applyNumberFormat="0" applyFill="0" applyBorder="0" applyAlignment="0" applyProtection="0"/>
    <xf numFmtId="0" fontId="70" fillId="0" borderId="0"/>
    <xf numFmtId="0" fontId="1" fillId="0" borderId="0"/>
    <xf numFmtId="0" fontId="1" fillId="0" borderId="0"/>
    <xf numFmtId="0" fontId="1" fillId="0" borderId="0"/>
    <xf numFmtId="0" fontId="16" fillId="0" borderId="0"/>
    <xf numFmtId="0" fontId="1" fillId="0" borderId="0"/>
    <xf numFmtId="0" fontId="16" fillId="0" borderId="0"/>
    <xf numFmtId="0" fontId="2" fillId="0" borderId="0" applyNumberFormat="0" applyFill="0" applyBorder="0" applyAlignment="0" applyProtection="0"/>
    <xf numFmtId="0" fontId="16" fillId="0" borderId="0"/>
    <xf numFmtId="0" fontId="7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cellStyleXfs>
  <cellXfs count="204">
    <xf numFmtId="0" fontId="0" fillId="0" borderId="0" xfId="0"/>
    <xf numFmtId="0" fontId="3" fillId="0" borderId="0" xfId="0" applyFont="1"/>
    <xf numFmtId="0" fontId="4" fillId="0" borderId="0" xfId="0" applyFont="1"/>
    <xf numFmtId="0" fontId="2" fillId="0" borderId="0" xfId="1"/>
    <xf numFmtId="0" fontId="6" fillId="0" borderId="0" xfId="0" applyFont="1" applyAlignment="1">
      <alignment vertical="center"/>
    </xf>
    <xf numFmtId="0" fontId="7" fillId="0" borderId="1" xfId="0" applyFont="1" applyBorder="1" applyAlignment="1">
      <alignment vertical="center" wrapText="1"/>
    </xf>
    <xf numFmtId="0" fontId="9" fillId="0" borderId="0" xfId="0" applyFont="1" applyAlignment="1">
      <alignment horizontal="right" vertical="center"/>
    </xf>
    <xf numFmtId="0" fontId="10" fillId="0" borderId="0" xfId="0" applyFont="1" applyAlignment="1">
      <alignment vertical="center"/>
    </xf>
    <xf numFmtId="0" fontId="6" fillId="0" borderId="2" xfId="0" applyFont="1" applyBorder="1" applyAlignment="1">
      <alignment vertical="center"/>
    </xf>
    <xf numFmtId="0" fontId="7" fillId="0" borderId="2" xfId="0" applyFont="1" applyBorder="1" applyAlignment="1">
      <alignment vertical="center" wrapText="1"/>
    </xf>
    <xf numFmtId="0" fontId="7" fillId="0" borderId="0" xfId="0" applyFont="1" applyAlignment="1">
      <alignment vertical="center"/>
    </xf>
    <xf numFmtId="0" fontId="11" fillId="0" borderId="1" xfId="0" applyFont="1" applyBorder="1" applyAlignment="1">
      <alignment horizontal="right" vertical="center"/>
    </xf>
    <xf numFmtId="0" fontId="11" fillId="0" borderId="0" xfId="0" applyFont="1" applyAlignment="1">
      <alignment vertical="center" wrapText="1"/>
    </xf>
    <xf numFmtId="166" fontId="8" fillId="0" borderId="0" xfId="0" applyNumberFormat="1" applyFont="1" applyAlignment="1">
      <alignment horizontal="right" vertical="center"/>
    </xf>
    <xf numFmtId="166" fontId="0" fillId="0" borderId="0" xfId="0" applyNumberFormat="1"/>
    <xf numFmtId="167" fontId="8" fillId="0" borderId="0" xfId="0" applyNumberFormat="1" applyFont="1" applyAlignment="1">
      <alignment horizontal="right" vertical="center"/>
    </xf>
    <xf numFmtId="0" fontId="12" fillId="0" borderId="0" xfId="0" applyFont="1"/>
    <xf numFmtId="0" fontId="12" fillId="0" borderId="0" xfId="0" applyFont="1" applyAlignment="1">
      <alignment horizontal="left" vertical="center"/>
    </xf>
    <xf numFmtId="0" fontId="11" fillId="0" borderId="1" xfId="0" applyFont="1" applyBorder="1" applyAlignment="1">
      <alignment horizontal="left" vertical="center"/>
    </xf>
    <xf numFmtId="0" fontId="0" fillId="0" borderId="2" xfId="0" applyBorder="1"/>
    <xf numFmtId="0" fontId="12" fillId="0" borderId="0" xfId="0" applyFont="1" applyAlignment="1">
      <alignment vertical="center"/>
    </xf>
    <xf numFmtId="0" fontId="25" fillId="0" borderId="0" xfId="0" applyFont="1" applyAlignment="1">
      <alignment horizontal="left" vertical="center"/>
    </xf>
    <xf numFmtId="3" fontId="9" fillId="0" borderId="0" xfId="0" applyNumberFormat="1" applyFont="1" applyAlignment="1">
      <alignment horizontal="right" vertical="center"/>
    </xf>
    <xf numFmtId="0" fontId="26" fillId="0" borderId="0" xfId="0" applyFont="1" applyAlignment="1">
      <alignment horizontal="left"/>
    </xf>
    <xf numFmtId="0" fontId="5" fillId="0" borderId="0" xfId="0" applyFont="1"/>
    <xf numFmtId="0" fontId="27" fillId="0" borderId="0" xfId="0" applyFont="1"/>
    <xf numFmtId="0" fontId="28" fillId="0" borderId="0" xfId="1" applyFont="1" applyAlignment="1">
      <alignment horizontal="left" indent="2"/>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3" fillId="0" borderId="0" xfId="0" applyFont="1" applyAlignment="1">
      <alignment horizontal="right" vertical="center"/>
    </xf>
    <xf numFmtId="167" fontId="33" fillId="0" borderId="0" xfId="0" applyNumberFormat="1" applyFont="1" applyAlignment="1">
      <alignment horizontal="right" vertical="center"/>
    </xf>
    <xf numFmtId="0" fontId="32" fillId="0" borderId="0" xfId="0" applyFont="1"/>
    <xf numFmtId="0" fontId="37" fillId="0" borderId="2" xfId="0" applyFont="1" applyBorder="1" applyAlignment="1">
      <alignment vertical="center"/>
    </xf>
    <xf numFmtId="0" fontId="33" fillId="0" borderId="0" xfId="0" applyFont="1" applyAlignment="1">
      <alignment vertical="center" wrapText="1"/>
    </xf>
    <xf numFmtId="3" fontId="33" fillId="0" borderId="0" xfId="0" applyNumberFormat="1" applyFont="1" applyAlignment="1">
      <alignment horizontal="right" vertical="center"/>
    </xf>
    <xf numFmtId="166" fontId="33" fillId="0" borderId="0" xfId="0" applyNumberFormat="1" applyFont="1" applyAlignment="1">
      <alignment vertical="center" wrapText="1"/>
    </xf>
    <xf numFmtId="0" fontId="38" fillId="0" borderId="0" xfId="0" applyFont="1"/>
    <xf numFmtId="0" fontId="7" fillId="0" borderId="1" xfId="0" applyFont="1" applyBorder="1" applyAlignment="1">
      <alignment horizontal="center" vertical="center" wrapText="1"/>
    </xf>
    <xf numFmtId="0" fontId="37" fillId="0" borderId="0" xfId="0" applyFont="1" applyAlignment="1">
      <alignment vertical="center"/>
    </xf>
    <xf numFmtId="0" fontId="36" fillId="0" borderId="0" xfId="0" applyFont="1"/>
    <xf numFmtId="0" fontId="2" fillId="0" borderId="0" xfId="1" applyFill="1"/>
    <xf numFmtId="166" fontId="9" fillId="0" borderId="0" xfId="0" applyNumberFormat="1" applyFont="1" applyAlignment="1">
      <alignment horizontal="right" vertical="center"/>
    </xf>
    <xf numFmtId="0" fontId="34" fillId="0" borderId="2" xfId="0" applyFont="1" applyBorder="1" applyAlignment="1">
      <alignment vertical="center" wrapText="1"/>
    </xf>
    <xf numFmtId="166" fontId="33" fillId="0" borderId="0" xfId="0" applyNumberFormat="1" applyFont="1" applyAlignment="1">
      <alignment horizontal="right" vertical="center"/>
    </xf>
    <xf numFmtId="0" fontId="12" fillId="0" borderId="0" xfId="0" applyFont="1" applyAlignment="1">
      <alignment wrapText="1"/>
    </xf>
    <xf numFmtId="0" fontId="7" fillId="0" borderId="1" xfId="0" applyFont="1" applyBorder="1" applyAlignment="1">
      <alignment wrapText="1"/>
    </xf>
    <xf numFmtId="0" fontId="13" fillId="0" borderId="2" xfId="0" applyFont="1" applyBorder="1" applyAlignment="1">
      <alignment vertical="center"/>
    </xf>
    <xf numFmtId="0" fontId="3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25" fillId="0" borderId="0" xfId="0" applyFont="1"/>
    <xf numFmtId="0" fontId="34" fillId="0" borderId="0" xfId="0" applyFont="1" applyAlignment="1">
      <alignment horizontal="left" vertical="center"/>
    </xf>
    <xf numFmtId="0" fontId="34" fillId="0" borderId="1" xfId="0" applyFont="1" applyBorder="1" applyAlignment="1">
      <alignment vertical="center" wrapText="1"/>
    </xf>
    <xf numFmtId="0" fontId="38" fillId="0" borderId="2" xfId="0" applyFont="1" applyBorder="1"/>
    <xf numFmtId="0" fontId="12" fillId="6" borderId="0" xfId="0" applyFont="1" applyFill="1" applyAlignment="1">
      <alignment horizontal="left" vertical="center"/>
    </xf>
    <xf numFmtId="3" fontId="33" fillId="0" borderId="0" xfId="15" applyFont="1" applyFill="1" applyBorder="1"/>
    <xf numFmtId="3" fontId="33" fillId="5" borderId="0" xfId="15" applyFont="1" applyBorder="1"/>
    <xf numFmtId="167" fontId="33" fillId="0" borderId="0" xfId="7" applyNumberFormat="1" applyFont="1" applyBorder="1" applyAlignment="1">
      <alignment horizontal="right" vertical="center"/>
    </xf>
    <xf numFmtId="3" fontId="33" fillId="0" borderId="0" xfId="15" applyFont="1" applyFill="1" applyBorder="1" applyAlignment="1">
      <alignment horizontal="right"/>
    </xf>
    <xf numFmtId="167" fontId="33" fillId="0" borderId="0" xfId="7" applyNumberFormat="1" applyFont="1" applyFill="1" applyBorder="1" applyAlignment="1">
      <alignment horizontal="right" vertical="center"/>
    </xf>
    <xf numFmtId="168" fontId="33" fillId="0" borderId="0" xfId="6" applyNumberFormat="1" applyFont="1" applyFill="1" applyBorder="1" applyAlignment="1">
      <alignment horizontal="right" vertical="center"/>
    </xf>
    <xf numFmtId="168" fontId="33" fillId="0" borderId="0" xfId="6" applyNumberFormat="1" applyFont="1" applyFill="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center"/>
    </xf>
    <xf numFmtId="0" fontId="42" fillId="2" borderId="0" xfId="0" applyFont="1" applyFill="1"/>
    <xf numFmtId="0" fontId="0" fillId="0" borderId="8" xfId="0" applyBorder="1"/>
    <xf numFmtId="0" fontId="10" fillId="0" borderId="0" xfId="0" applyFont="1"/>
    <xf numFmtId="0" fontId="12" fillId="0" borderId="0" xfId="0" applyFont="1" applyAlignment="1">
      <alignment horizontal="left" vertical="center" wrapText="1"/>
    </xf>
    <xf numFmtId="167" fontId="33" fillId="0" borderId="0" xfId="7" applyNumberFormat="1" applyFont="1" applyFill="1" applyBorder="1"/>
    <xf numFmtId="3" fontId="17" fillId="0" borderId="5" xfId="6" applyNumberFormat="1" applyFont="1" applyFill="1" applyBorder="1" applyAlignment="1">
      <alignment horizontal="right" vertical="center"/>
    </xf>
    <xf numFmtId="168" fontId="33" fillId="0" borderId="0" xfId="6" applyNumberFormat="1" applyFont="1" applyFill="1" applyAlignment="1">
      <alignment horizontal="right"/>
    </xf>
    <xf numFmtId="168" fontId="33" fillId="0" borderId="0" xfId="6" applyNumberFormat="1" applyFont="1" applyFill="1" applyBorder="1" applyAlignment="1">
      <alignment horizontal="right"/>
    </xf>
    <xf numFmtId="0" fontId="47" fillId="0" borderId="0" xfId="0" applyFont="1"/>
    <xf numFmtId="0" fontId="10" fillId="0" borderId="0" xfId="0" applyFont="1" applyAlignment="1">
      <alignment horizontal="left" vertical="center"/>
    </xf>
    <xf numFmtId="1" fontId="10" fillId="0" borderId="0" xfId="0" applyNumberFormat="1" applyFont="1" applyAlignment="1">
      <alignment horizontal="left" vertical="center"/>
    </xf>
    <xf numFmtId="167" fontId="33" fillId="0" borderId="7" xfId="7" applyNumberFormat="1" applyFont="1" applyFill="1" applyBorder="1"/>
    <xf numFmtId="167" fontId="0" fillId="0" borderId="0" xfId="0" applyNumberFormat="1"/>
    <xf numFmtId="0" fontId="11" fillId="0" borderId="5" xfId="0" applyFont="1" applyBorder="1" applyAlignment="1">
      <alignment vertical="center" wrapText="1"/>
    </xf>
    <xf numFmtId="167" fontId="8" fillId="0" borderId="5" xfId="0" applyNumberFormat="1" applyFont="1" applyBorder="1" applyAlignment="1">
      <alignment horizontal="right" vertical="center"/>
    </xf>
    <xf numFmtId="166" fontId="8" fillId="0" borderId="5" xfId="0" applyNumberFormat="1" applyFont="1" applyBorder="1" applyAlignment="1">
      <alignment horizontal="right" vertical="center"/>
    </xf>
    <xf numFmtId="169" fontId="0" fillId="0" borderId="0" xfId="0" applyNumberFormat="1"/>
    <xf numFmtId="167" fontId="0" fillId="0" borderId="0" xfId="7" applyNumberFormat="1" applyFont="1"/>
    <xf numFmtId="169" fontId="33" fillId="5" borderId="0" xfId="15" applyNumberFormat="1" applyFont="1" applyBorder="1"/>
    <xf numFmtId="169" fontId="9" fillId="0" borderId="0" xfId="15" applyNumberFormat="1" applyFont="1" applyFill="1" applyBorder="1"/>
    <xf numFmtId="0" fontId="8" fillId="0" borderId="5" xfId="0" applyFont="1" applyBorder="1" applyAlignment="1">
      <alignment horizontal="right" vertical="center"/>
    </xf>
    <xf numFmtId="3" fontId="33" fillId="0" borderId="0" xfId="0" applyNumberFormat="1" applyFont="1"/>
    <xf numFmtId="0" fontId="12" fillId="0" borderId="7" xfId="0" applyFont="1" applyBorder="1" applyAlignment="1">
      <alignment horizontal="left" vertical="center"/>
    </xf>
    <xf numFmtId="0" fontId="25" fillId="0" borderId="7" xfId="0" applyFont="1" applyBorder="1" applyAlignment="1">
      <alignment horizontal="left" vertical="center"/>
    </xf>
    <xf numFmtId="0" fontId="25" fillId="0" borderId="7" xfId="0" applyFont="1" applyBorder="1"/>
    <xf numFmtId="0" fontId="0" fillId="0" borderId="7" xfId="0" applyBorder="1"/>
    <xf numFmtId="167" fontId="0" fillId="0" borderId="7" xfId="0" applyNumberFormat="1" applyBorder="1"/>
    <xf numFmtId="0" fontId="10" fillId="0" borderId="7" xfId="0" applyFont="1" applyBorder="1" applyAlignment="1">
      <alignment horizontal="left" vertical="center"/>
    </xf>
    <xf numFmtId="167" fontId="0" fillId="0" borderId="7" xfId="7" applyNumberFormat="1" applyFont="1" applyBorder="1"/>
    <xf numFmtId="165" fontId="25" fillId="0" borderId="7" xfId="4" applyFont="1" applyFill="1" applyBorder="1" applyAlignment="1" applyProtection="1">
      <alignment vertical="center"/>
      <protection locked="0"/>
    </xf>
    <xf numFmtId="0" fontId="34" fillId="0" borderId="0" xfId="0" applyFont="1" applyAlignment="1">
      <alignment vertical="center" wrapText="1"/>
    </xf>
    <xf numFmtId="171" fontId="42" fillId="0" borderId="0" xfId="0" applyNumberFormat="1" applyFont="1" applyAlignment="1">
      <alignment horizontal="right" wrapText="1"/>
    </xf>
    <xf numFmtId="166" fontId="34" fillId="0" borderId="0" xfId="0" applyNumberFormat="1" applyFont="1" applyAlignment="1">
      <alignment horizontal="left" vertical="center"/>
    </xf>
    <xf numFmtId="172" fontId="0" fillId="0" borderId="0" xfId="0" applyNumberFormat="1"/>
    <xf numFmtId="166" fontId="34" fillId="0" borderId="0" xfId="0" applyNumberFormat="1" applyFont="1" applyAlignment="1">
      <alignment vertical="center" wrapText="1"/>
    </xf>
    <xf numFmtId="171" fontId="67" fillId="0" borderId="0" xfId="0" applyNumberFormat="1" applyFont="1" applyAlignment="1">
      <alignment horizontal="right" wrapText="1"/>
    </xf>
    <xf numFmtId="0" fontId="0" fillId="0" borderId="0" xfId="0" applyAlignment="1">
      <alignment horizontal="right"/>
    </xf>
    <xf numFmtId="0" fontId="34" fillId="6" borderId="0" xfId="0" applyFont="1" applyFill="1" applyAlignment="1">
      <alignment horizontal="left" vertical="center"/>
    </xf>
    <xf numFmtId="3" fontId="0" fillId="0" borderId="7" xfId="0" applyNumberFormat="1" applyBorder="1"/>
    <xf numFmtId="4" fontId="0" fillId="0" borderId="7" xfId="0" applyNumberFormat="1" applyBorder="1"/>
    <xf numFmtId="0" fontId="50" fillId="0" borderId="0" xfId="0" applyFont="1" applyAlignment="1">
      <alignment vertical="center"/>
    </xf>
    <xf numFmtId="0" fontId="7" fillId="0" borderId="2" xfId="0" applyFont="1" applyBorder="1" applyAlignment="1">
      <alignment wrapText="1"/>
    </xf>
    <xf numFmtId="166" fontId="68" fillId="0" borderId="0" xfId="64" applyNumberFormat="1" applyFont="1"/>
    <xf numFmtId="0" fontId="9" fillId="0" borderId="0" xfId="0" applyFont="1"/>
    <xf numFmtId="3" fontId="9" fillId="0" borderId="0" xfId="0" applyNumberFormat="1" applyFont="1"/>
    <xf numFmtId="0" fontId="68" fillId="0" borderId="0" xfId="64" applyFont="1"/>
    <xf numFmtId="0" fontId="33" fillId="0" borderId="0" xfId="0" applyFont="1" applyAlignment="1">
      <alignment vertical="center"/>
    </xf>
    <xf numFmtId="0" fontId="33" fillId="0" borderId="0" xfId="0" applyFont="1"/>
    <xf numFmtId="167" fontId="33" fillId="0" borderId="0" xfId="0" applyNumberFormat="1" applyFont="1"/>
    <xf numFmtId="0" fontId="7" fillId="0" borderId="6" xfId="0" applyFont="1" applyBorder="1" applyAlignment="1">
      <alignment vertical="center" wrapText="1"/>
    </xf>
    <xf numFmtId="0" fontId="34" fillId="0" borderId="6" xfId="0" applyFont="1" applyBorder="1" applyAlignment="1">
      <alignment vertical="center" wrapText="1"/>
    </xf>
    <xf numFmtId="0" fontId="7" fillId="0" borderId="6" xfId="0" applyFont="1" applyBorder="1" applyAlignment="1">
      <alignment wrapText="1"/>
    </xf>
    <xf numFmtId="43" fontId="0" fillId="0" borderId="0" xfId="0" applyNumberFormat="1"/>
    <xf numFmtId="168" fontId="0" fillId="0" borderId="7" xfId="0" applyNumberFormat="1" applyBorder="1"/>
    <xf numFmtId="173" fontId="34" fillId="0" borderId="7" xfId="0" applyNumberFormat="1" applyFont="1" applyBorder="1"/>
    <xf numFmtId="173" fontId="0" fillId="0" borderId="7" xfId="0" applyNumberFormat="1" applyBorder="1"/>
    <xf numFmtId="43" fontId="0" fillId="0" borderId="7" xfId="0" applyNumberFormat="1" applyBorder="1"/>
    <xf numFmtId="168" fontId="0" fillId="0" borderId="0" xfId="0" applyNumberFormat="1"/>
    <xf numFmtId="173" fontId="0" fillId="0" borderId="0" xfId="0" applyNumberFormat="1"/>
    <xf numFmtId="170" fontId="33" fillId="0" borderId="0" xfId="6" applyNumberFormat="1" applyFont="1" applyFill="1" applyAlignment="1">
      <alignment horizontal="right"/>
    </xf>
    <xf numFmtId="167" fontId="33" fillId="0" borderId="0" xfId="0" applyNumberFormat="1" applyFont="1" applyAlignment="1">
      <alignment horizontal="right"/>
    </xf>
    <xf numFmtId="167" fontId="0" fillId="0" borderId="7" xfId="7" applyNumberFormat="1" applyFont="1" applyFill="1" applyBorder="1"/>
    <xf numFmtId="167" fontId="0" fillId="0" borderId="0" xfId="7" applyNumberFormat="1" applyFont="1" applyFill="1"/>
    <xf numFmtId="0" fontId="33" fillId="0" borderId="6" xfId="0" applyFont="1" applyBorder="1" applyAlignment="1">
      <alignment wrapText="1"/>
    </xf>
    <xf numFmtId="0" fontId="8" fillId="0" borderId="6" xfId="0" applyFont="1" applyBorder="1" applyAlignment="1">
      <alignment wrapText="1"/>
    </xf>
    <xf numFmtId="0" fontId="34" fillId="0" borderId="7" xfId="0" applyFont="1" applyBorder="1"/>
    <xf numFmtId="0" fontId="33" fillId="0" borderId="7" xfId="0" applyFont="1" applyBorder="1"/>
    <xf numFmtId="0" fontId="34" fillId="0" borderId="0" xfId="0" applyFont="1"/>
    <xf numFmtId="0" fontId="46" fillId="0" borderId="0" xfId="0" applyFont="1"/>
    <xf numFmtId="0" fontId="37" fillId="0" borderId="0" xfId="0" applyFont="1" applyAlignment="1">
      <alignment horizontal="left"/>
    </xf>
    <xf numFmtId="0" fontId="9" fillId="0" borderId="6" xfId="0" applyFont="1" applyBorder="1" applyAlignment="1">
      <alignment wrapText="1"/>
    </xf>
    <xf numFmtId="0" fontId="7" fillId="0" borderId="0" xfId="0" applyFont="1" applyAlignment="1">
      <alignment horizontal="left"/>
    </xf>
    <xf numFmtId="170" fontId="9" fillId="0" borderId="0" xfId="6" applyNumberFormat="1" applyFont="1" applyFill="1" applyAlignment="1">
      <alignment horizontal="right"/>
    </xf>
    <xf numFmtId="1" fontId="9" fillId="0" borderId="0" xfId="0" applyNumberFormat="1" applyFont="1" applyAlignment="1">
      <alignment horizontal="right"/>
    </xf>
    <xf numFmtId="167" fontId="9" fillId="0" borderId="0" xfId="0" applyNumberFormat="1" applyFont="1" applyAlignment="1">
      <alignment horizontal="right"/>
    </xf>
    <xf numFmtId="0" fontId="8" fillId="0" borderId="0" xfId="0" applyFont="1"/>
    <xf numFmtId="0" fontId="34" fillId="0" borderId="0" xfId="0" applyFont="1" applyAlignment="1">
      <alignment horizontal="left"/>
    </xf>
    <xf numFmtId="170" fontId="9" fillId="0" borderId="0" xfId="6" applyNumberFormat="1" applyFont="1" applyFill="1"/>
    <xf numFmtId="0" fontId="10" fillId="0" borderId="7" xfId="0" applyFont="1" applyBorder="1"/>
    <xf numFmtId="1" fontId="0" fillId="0" borderId="0" xfId="0" applyNumberFormat="1"/>
    <xf numFmtId="49" fontId="37" fillId="0" borderId="0" xfId="0" applyNumberFormat="1" applyFont="1"/>
    <xf numFmtId="0" fontId="9" fillId="0" borderId="6" xfId="0" applyFont="1" applyBorder="1" applyAlignment="1">
      <alignment horizontal="left" wrapText="1"/>
    </xf>
    <xf numFmtId="170" fontId="8" fillId="0" borderId="0" xfId="6" applyNumberFormat="1" applyFont="1" applyFill="1"/>
    <xf numFmtId="10" fontId="0" fillId="0" borderId="0" xfId="0" applyNumberFormat="1"/>
    <xf numFmtId="0" fontId="34" fillId="0" borderId="6" xfId="0" applyFont="1" applyBorder="1" applyAlignment="1">
      <alignment wrapText="1"/>
    </xf>
    <xf numFmtId="0" fontId="44" fillId="0" borderId="0" xfId="0" applyFont="1"/>
    <xf numFmtId="0" fontId="43" fillId="0" borderId="0" xfId="0" applyFont="1"/>
    <xf numFmtId="0" fontId="11" fillId="0" borderId="0" xfId="0" applyFont="1"/>
    <xf numFmtId="0" fontId="7" fillId="0" borderId="0" xfId="0" applyFont="1"/>
    <xf numFmtId="0" fontId="6" fillId="0" borderId="5" xfId="0" applyFont="1" applyBorder="1" applyAlignment="1">
      <alignment vertical="center"/>
    </xf>
    <xf numFmtId="0" fontId="5" fillId="0" borderId="5" xfId="0" applyFont="1" applyBorder="1"/>
    <xf numFmtId="0" fontId="11" fillId="0" borderId="5" xfId="0" applyFont="1" applyBorder="1" applyAlignment="1">
      <alignment horizontal="center" vertical="center"/>
    </xf>
    <xf numFmtId="49" fontId="11" fillId="0" borderId="0" xfId="0" applyNumberFormat="1" applyFont="1"/>
    <xf numFmtId="3" fontId="8" fillId="0" borderId="0" xfId="0" applyNumberFormat="1" applyFont="1" applyAlignment="1">
      <alignment horizontal="right" vertical="center"/>
    </xf>
    <xf numFmtId="3" fontId="33" fillId="0" borderId="0" xfId="0" applyNumberFormat="1" applyFont="1" applyAlignment="1">
      <alignment horizontal="right" vertical="center" wrapText="1"/>
    </xf>
    <xf numFmtId="2" fontId="0" fillId="0" borderId="0" xfId="0" applyNumberFormat="1"/>
    <xf numFmtId="0" fontId="9" fillId="0" borderId="0" xfId="0" applyFont="1" applyAlignment="1">
      <alignment horizontal="right" vertical="center" wrapText="1"/>
    </xf>
    <xf numFmtId="3" fontId="8" fillId="0" borderId="0" xfId="0" applyNumberFormat="1" applyFont="1"/>
    <xf numFmtId="0" fontId="17" fillId="0" borderId="5" xfId="0" applyFont="1" applyBorder="1" applyAlignment="1">
      <alignment vertical="center"/>
    </xf>
    <xf numFmtId="0" fontId="11" fillId="0" borderId="6" xfId="0" applyFont="1" applyBorder="1" applyAlignment="1">
      <alignment vertical="center" wrapText="1"/>
    </xf>
    <xf numFmtId="167" fontId="7" fillId="0" borderId="6" xfId="0" applyNumberFormat="1" applyFont="1" applyBorder="1"/>
    <xf numFmtId="0" fontId="8" fillId="0" borderId="0" xfId="0" applyFont="1" applyAlignment="1">
      <alignment horizontal="left" vertical="center" wrapText="1"/>
    </xf>
    <xf numFmtId="167" fontId="11" fillId="0" borderId="0" xfId="7" applyNumberFormat="1" applyFont="1" applyFill="1" applyBorder="1" applyAlignment="1">
      <alignment horizontal="center" vertical="center"/>
    </xf>
    <xf numFmtId="167" fontId="9" fillId="0" borderId="0" xfId="0" applyNumberFormat="1" applyFont="1" applyAlignment="1">
      <alignment horizontal="right" vertical="center"/>
    </xf>
    <xf numFmtId="0" fontId="9" fillId="0" borderId="0" xfId="0" applyFont="1" applyAlignment="1">
      <alignment vertical="center"/>
    </xf>
    <xf numFmtId="0" fontId="35" fillId="0" borderId="0" xfId="0" applyFont="1"/>
    <xf numFmtId="0" fontId="38" fillId="0" borderId="7" xfId="0" applyFont="1" applyBorder="1"/>
    <xf numFmtId="0" fontId="0" fillId="0" borderId="0" xfId="0" applyAlignment="1">
      <alignment wrapText="1"/>
    </xf>
    <xf numFmtId="0" fontId="38" fillId="0" borderId="0" xfId="0" applyFont="1" applyAlignment="1">
      <alignment wrapText="1"/>
    </xf>
    <xf numFmtId="0" fontId="34" fillId="0" borderId="0" xfId="0" applyFont="1" applyAlignment="1">
      <alignment vertical="center"/>
    </xf>
    <xf numFmtId="167" fontId="33" fillId="0" borderId="0" xfId="7" applyNumberFormat="1" applyFont="1" applyFill="1" applyAlignment="1">
      <alignment horizontal="right" vertical="center"/>
    </xf>
    <xf numFmtId="167" fontId="9" fillId="0" borderId="0" xfId="7" applyNumberFormat="1" applyFont="1" applyFill="1" applyAlignment="1">
      <alignment horizontal="right" vertical="center"/>
    </xf>
    <xf numFmtId="0" fontId="37" fillId="0" borderId="0" xfId="0" applyFont="1"/>
    <xf numFmtId="167" fontId="9" fillId="0" borderId="0" xfId="0" applyNumberFormat="1" applyFont="1"/>
    <xf numFmtId="0" fontId="46" fillId="0" borderId="7" xfId="0" applyFont="1" applyBorder="1"/>
    <xf numFmtId="174" fontId="0" fillId="0" borderId="0" xfId="0" applyNumberFormat="1"/>
    <xf numFmtId="175" fontId="0" fillId="0" borderId="0" xfId="0" applyNumberFormat="1"/>
    <xf numFmtId="171" fontId="42" fillId="2" borderId="0" xfId="0" applyNumberFormat="1" applyFont="1" applyFill="1" applyAlignment="1">
      <alignment horizontal="right" wrapText="1"/>
    </xf>
    <xf numFmtId="171" fontId="42" fillId="2" borderId="0" xfId="66" applyNumberFormat="1" applyFont="1" applyFill="1" applyAlignment="1">
      <alignment horizontal="right" wrapText="1"/>
    </xf>
    <xf numFmtId="0" fontId="71" fillId="0" borderId="0" xfId="0" applyFont="1" applyAlignment="1">
      <alignment wrapText="1"/>
    </xf>
    <xf numFmtId="9" fontId="34" fillId="0" borderId="0" xfId="7" applyFont="1" applyAlignment="1">
      <alignment horizontal="left" vertical="center"/>
    </xf>
    <xf numFmtId="0" fontId="71" fillId="0" borderId="0" xfId="0" applyFont="1" applyAlignment="1">
      <alignment horizontal="left" vertical="top" wrapText="1" indent="4"/>
    </xf>
    <xf numFmtId="1" fontId="8" fillId="0" borderId="0" xfId="0" applyNumberFormat="1" applyFont="1"/>
    <xf numFmtId="1" fontId="0" fillId="0" borderId="7" xfId="0" applyNumberFormat="1" applyBorder="1"/>
    <xf numFmtId="0" fontId="25" fillId="2" borderId="0" xfId="0" applyFont="1" applyFill="1" applyAlignment="1">
      <alignment horizontal="left"/>
    </xf>
    <xf numFmtId="0" fontId="25" fillId="0" borderId="0" xfId="0" applyFont="1" applyAlignment="1">
      <alignment horizontal="left" vertical="top" wrapText="1"/>
    </xf>
    <xf numFmtId="0" fontId="25" fillId="7" borderId="0" xfId="0" applyFont="1" applyFill="1" applyAlignment="1">
      <alignment horizontal="left" vertical="center" wrapText="1"/>
    </xf>
    <xf numFmtId="0" fontId="12" fillId="6" borderId="0" xfId="0" applyFont="1" applyFill="1" applyAlignment="1">
      <alignment horizontal="left" vertical="center" wrapText="1"/>
    </xf>
    <xf numFmtId="0" fontId="42" fillId="2" borderId="0" xfId="0" applyFont="1" applyFill="1" applyAlignment="1">
      <alignment horizontal="left" wrapText="1"/>
    </xf>
    <xf numFmtId="0" fontId="12" fillId="0" borderId="0" xfId="0" applyFont="1" applyAlignment="1">
      <alignment horizontal="left" vertical="center" wrapText="1"/>
    </xf>
    <xf numFmtId="0" fontId="10" fillId="0" borderId="0" xfId="0" applyFont="1" applyAlignment="1">
      <alignment horizontal="left" vertical="center" wrapText="1"/>
    </xf>
    <xf numFmtId="0" fontId="37" fillId="0" borderId="5" xfId="0" applyFont="1" applyBorder="1" applyAlignment="1">
      <alignment horizontal="left" vertical="top" wrapText="1"/>
    </xf>
    <xf numFmtId="0" fontId="37" fillId="0" borderId="0" xfId="0" applyFont="1" applyAlignment="1">
      <alignment horizontal="left" vertical="center" wrapText="1"/>
    </xf>
    <xf numFmtId="0" fontId="45" fillId="8" borderId="0" xfId="0" applyFont="1" applyFill="1" applyAlignment="1">
      <alignment horizontal="center"/>
    </xf>
    <xf numFmtId="0" fontId="6" fillId="0" borderId="2" xfId="0" applyFont="1" applyBorder="1" applyAlignment="1">
      <alignment horizontal="left" vertical="center" wrapText="1"/>
    </xf>
    <xf numFmtId="0" fontId="25" fillId="0" borderId="0" xfId="0" applyFont="1" applyAlignment="1">
      <alignment horizontal="left" wrapText="1"/>
    </xf>
    <xf numFmtId="0" fontId="37" fillId="0" borderId="2" xfId="0" applyFont="1" applyBorder="1" applyAlignment="1">
      <alignment horizontal="left" vertical="center" wrapText="1"/>
    </xf>
    <xf numFmtId="165" fontId="25" fillId="0" borderId="0" xfId="4" applyFont="1" applyFill="1" applyBorder="1" applyAlignment="1" applyProtection="1">
      <alignment horizontal="left" vertical="center" wrapText="1"/>
      <protection locked="0"/>
    </xf>
    <xf numFmtId="0" fontId="12" fillId="0" borderId="0" xfId="0" applyFont="1" applyAlignment="1">
      <alignment horizontal="left" wrapText="1"/>
    </xf>
    <xf numFmtId="0" fontId="71" fillId="0" borderId="0" xfId="0" applyFont="1" applyAlignment="1">
      <alignment vertical="top"/>
    </xf>
  </cellXfs>
  <cellStyles count="79">
    <cellStyle name="20% - Accent1" xfId="41" builtinId="30" customBuiltin="1"/>
    <cellStyle name="20% - Accent2" xfId="45" builtinId="34" customBuiltin="1"/>
    <cellStyle name="20% - Accent3" xfId="49" builtinId="38" customBuiltin="1"/>
    <cellStyle name="20% - Accent4" xfId="53" builtinId="42" customBuiltin="1"/>
    <cellStyle name="20% - Accent5" xfId="57" builtinId="46" customBuiltin="1"/>
    <cellStyle name="20% - Accent6" xfId="61" builtinId="50" customBuiltin="1"/>
    <cellStyle name="40% - Accent1" xfId="42" builtinId="31" customBuiltin="1"/>
    <cellStyle name="40% - Accent2" xfId="46" builtinId="35" customBuiltin="1"/>
    <cellStyle name="40% - Accent3" xfId="50" builtinId="39" customBuiltin="1"/>
    <cellStyle name="40% - Accent4" xfId="54" builtinId="43" customBuiltin="1"/>
    <cellStyle name="40% - Accent5" xfId="58" builtinId="47" customBuiltin="1"/>
    <cellStyle name="40% - Accent6" xfId="62" builtinId="51" customBuiltin="1"/>
    <cellStyle name="60% - Accent1" xfId="43" builtinId="32" customBuiltin="1"/>
    <cellStyle name="60% - Accent2" xfId="47" builtinId="36" customBuiltin="1"/>
    <cellStyle name="60% - Accent3" xfId="51" builtinId="40" customBuiltin="1"/>
    <cellStyle name="60% - Accent4" xfId="55" builtinId="44" customBuiltin="1"/>
    <cellStyle name="60% - Accent5" xfId="59" builtinId="48" customBuiltin="1"/>
    <cellStyle name="60% - Accent6" xfId="63" builtinId="52" customBuiltin="1"/>
    <cellStyle name="Accent1" xfId="40" builtinId="29" customBuiltin="1"/>
    <cellStyle name="Accent2" xfId="44" builtinId="33" customBuiltin="1"/>
    <cellStyle name="Accent3" xfId="48" builtinId="37" customBuiltin="1"/>
    <cellStyle name="Accent4" xfId="52" builtinId="41" customBuiltin="1"/>
    <cellStyle name="Accent5" xfId="56" builtinId="45" customBuiltin="1"/>
    <cellStyle name="Accent6" xfId="60" builtinId="49" customBuiltin="1"/>
    <cellStyle name="Bad" xfId="29" builtinId="27" customBuiltin="1"/>
    <cellStyle name="Calculation" xfId="33" builtinId="22" customBuiltin="1"/>
    <cellStyle name="Calculation 2" xfId="13" xr:uid="{451198F1-B719-4D2B-AAAA-9A200910CCAF}"/>
    <cellStyle name="Check Cell" xfId="35" builtinId="23" customBuiltin="1"/>
    <cellStyle name="Comma" xfId="6" builtinId="3"/>
    <cellStyle name="Comma 2" xfId="18" xr:uid="{4114B37F-0220-44CB-BF27-EA561BD3F736}"/>
    <cellStyle name="Comma 2 2" xfId="20" xr:uid="{43DFC94A-9E27-4C8F-943B-0ECB3E15506D}"/>
    <cellStyle name="Comma 2 2 2" xfId="22" xr:uid="{06DA000E-39FA-4883-929D-09C5441DF795}"/>
    <cellStyle name="Comma 2 3" xfId="21" xr:uid="{7F6BE46A-2CDE-478E-8705-ED2F840BCC82}"/>
    <cellStyle name="Comma 2 4" xfId="77" xr:uid="{421450C3-38F5-4100-8C52-AF58A2C52A5C}"/>
    <cellStyle name="Comma 3" xfId="76" xr:uid="{5A18387F-79D0-40FF-B845-CBEB142962B4}"/>
    <cellStyle name="CSA Table Style" xfId="15" xr:uid="{4A878E50-86A5-4B28-8ACD-380530740AE3}"/>
    <cellStyle name="CSA Table Title" xfId="16" xr:uid="{F7CA8F10-7EDB-467C-87DE-FC8EDF9C36CB}"/>
    <cellStyle name="Explanatory Text" xfId="38" builtinId="53" customBuiltin="1"/>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Hyperlink" xfId="1" builtinId="8"/>
    <cellStyle name="Hyperlink 2" xfId="14" xr:uid="{2A5592F7-FDDD-4DFD-B3E3-4C26A24A2A4A}"/>
    <cellStyle name="Hyperlink 2 2" xfId="73" xr:uid="{FE4FC084-33D9-40AB-BD0E-806EF5740B1B}"/>
    <cellStyle name="Hyperlink 2 3" xfId="75" xr:uid="{685B25D5-611F-44C4-B117-63733C064C01}"/>
    <cellStyle name="Hyperlink 3" xfId="65" xr:uid="{85FB008E-7E36-4EBE-9025-BF5242C3A92C}"/>
    <cellStyle name="Input" xfId="31" builtinId="20" customBuiltin="1"/>
    <cellStyle name="Input 2" xfId="3" xr:uid="{00000000-0005-0000-0000-000002000000}"/>
    <cellStyle name="Linked Cell" xfId="34" builtinId="24" customBuiltin="1"/>
    <cellStyle name="Neutral" xfId="30" builtinId="28" customBuiltin="1"/>
    <cellStyle name="Normal" xfId="0" builtinId="0"/>
    <cellStyle name="Normal 10" xfId="2" xr:uid="{173EA90F-D287-4441-8349-EDA1E3BCA25B}"/>
    <cellStyle name="Normal 16" xfId="10" xr:uid="{3AE82074-4B9A-4E98-A5B1-938152CE9A79}"/>
    <cellStyle name="Normal 2" xfId="11" xr:uid="{846192B9-C65B-4965-A3EB-932B472EEC3C}"/>
    <cellStyle name="Normal 2 2" xfId="70" xr:uid="{04AB0D3A-294C-440C-B947-D6F7768B5099}"/>
    <cellStyle name="Normal 2 2 2" xfId="5" xr:uid="{3191F51E-3E26-48E0-ABF5-F03BC00E61FF}"/>
    <cellStyle name="Normal 2 3" xfId="8" xr:uid="{9FF72256-BF72-406E-AB5F-9FFBA4858FB3}"/>
    <cellStyle name="Normal 2 4" xfId="67" xr:uid="{6A9D99E0-1001-4F2F-9973-D919E8378088}"/>
    <cellStyle name="Normal 3" xfId="9" xr:uid="{CE765D4E-3AEB-4DEC-ABCE-9B95728DC2DA}"/>
    <cellStyle name="Normal 3 2" xfId="68" xr:uid="{F31CB9C3-2D52-46CA-9A06-BA9A8D78B3D0}"/>
    <cellStyle name="Normal 4" xfId="64" xr:uid="{2E9F7A09-B976-4EB7-A19A-C14F57254B01}"/>
    <cellStyle name="Normal 4 2" xfId="72" xr:uid="{57C175B7-1757-4772-84E5-E2BA9EBE31DA}"/>
    <cellStyle name="Normal 4 3" xfId="69" xr:uid="{B27776D1-F51B-4837-9D0D-285F436810BF}"/>
    <cellStyle name="Normal 5" xfId="71" xr:uid="{DE20C33D-E5BD-4293-9B87-A584EB24AD42}"/>
    <cellStyle name="Normal 5 2" xfId="74" xr:uid="{3C577843-EB1B-4D18-A2FA-03D7C085E1C0}"/>
    <cellStyle name="Normal 5 3" xfId="78" xr:uid="{1C0E4986-1E29-4CAC-81BD-5BC98DDDDFF9}"/>
    <cellStyle name="Normal 6" xfId="66" xr:uid="{C49A4001-5FF8-49FA-9B3F-2B050081CB54}"/>
    <cellStyle name="Note" xfId="37" builtinId="10" customBuiltin="1"/>
    <cellStyle name="Note 2" xfId="4" xr:uid="{00000000-0005-0000-0000-000006000000}"/>
    <cellStyle name="Note 2 2 2 2 2" xfId="19" xr:uid="{3FFEE9F3-C3DA-4916-9FD6-F0C5742D7855}"/>
    <cellStyle name="Output" xfId="32" builtinId="21" customBuiltin="1"/>
    <cellStyle name="Percent" xfId="7" builtinId="5"/>
    <cellStyle name="Percent 2" xfId="17" xr:uid="{94442DAB-5B86-438B-9594-5F946B6871DC}"/>
    <cellStyle name="Percent 3" xfId="12" xr:uid="{D5A5940E-15D5-42B0-988D-DC7DF81AA5CC}"/>
    <cellStyle name="Title" xfId="23" builtinId="15" customBuiltin="1"/>
    <cellStyle name="Total" xfId="39" builtinId="25" customBuiltin="1"/>
    <cellStyle name="Warning Text" xfId="36" builtinId="11" customBuiltin="1"/>
  </cellStyles>
  <dxfs count="20">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
      <fill>
        <patternFill>
          <bgColor rgb="FFCC99FF"/>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F82D633-755C-1FDF-A956-8BC3CF14E5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E910E7F-5CE1-F407-F5E4-CDB18DB9B9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71F819E4-4497-49A6-BA72-569712FB4C66}"/>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420B188-6CB8-9A9A-12AD-CFA2378B5A2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30F58DA-C021-436A-8164-30172F88908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79175F9-7A69-B969-6388-A6E2544897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5DFECD7-1152-41CC-8B3D-30C7FD94893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497D63F-80C1-0EC8-E6BF-49D00F40C72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207F0E1-159D-45B4-B183-9D7F2929034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07B0DDB-087D-1A12-4694-30974BF27C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9B68B03-DC82-4151-9418-D64D45E2B37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8DB6DF9-2559-66E8-5B85-1DC58A9B24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B93A8D2-6168-46A8-9FE1-F56853E95DF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843AA0F-C057-13FD-86FA-651EC2DE9B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72E00999-9F60-4B24-9EF4-237A2383032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60008A5-1770-866A-97CE-017157932BE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ECD82F2-EB68-487E-9F84-68A02C04797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C449930-D7DE-7235-ED3D-1D7EA6CC96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AA53B90-314D-4ED6-8313-7E785C3E091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0EF4E9F-87C7-CCF6-2D2C-6FC36F3DC8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236212E-DB6F-4737-97CA-B366074C293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57185F3-F03E-8963-4C1B-C43629B620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2CEBC98-1BA4-F1A1-1CA1-7C04D4964D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F7A7CAF-634B-49E2-93D9-9E015375E9B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E4D455A-680E-19F9-ED91-0F928ED7A9D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A9B5113-1C98-4253-8201-04AD79E3AFE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519C72D-8378-5C90-EB76-3D807B9A4B1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9838658-81E4-4B68-ADAA-9ACEAB4E159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63D2E84-3193-99F7-AB0B-CEB1F58A99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DB73EE5-DF50-4367-B2D6-DD6638BB81D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7CAEA1-E827-D318-FAFE-98C6FC737DB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7DEBC9E-EDBB-442A-96E1-70CC14AFDF4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0464066-B689-BA99-2C1E-009D373118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FA879D1-FDC0-46EE-A246-EA2CD43B333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C8BB2AC-6ED4-9404-E718-816132BD55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6EB546C-9344-4C72-8ADF-379ABAC3139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D5303DD-65C2-081C-374F-AB7EAA1CC8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0C56BDB-2C3D-48A4-A24C-7E373FE60D99}"/>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1l0];/"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1l0];/"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l0];/"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1l0];/"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1l0];/"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1l0];/"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1l0];/"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1l0];/"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1l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1l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1l0];/"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1l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1l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1l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1l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1l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1l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1l0];/"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1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7786A-D9DB-459A-916F-EBD75190A41F}">
  <dimension ref="A1:C31"/>
  <sheetViews>
    <sheetView showGridLines="0" tabSelected="1" zoomScaleNormal="100" zoomScaleSheetLayoutView="85" workbookViewId="0">
      <selection activeCell="A31" sqref="A31"/>
    </sheetView>
  </sheetViews>
  <sheetFormatPr defaultColWidth="9.1796875" defaultRowHeight="14.5" x14ac:dyDescent="0.35"/>
  <cols>
    <col min="1" max="1" width="15.7265625" customWidth="1"/>
    <col min="2" max="2" width="123.453125" customWidth="1"/>
  </cols>
  <sheetData>
    <row r="1" spans="1:2" ht="21" x14ac:dyDescent="0.5">
      <c r="A1" s="1" t="s">
        <v>0</v>
      </c>
    </row>
    <row r="2" spans="1:2" ht="27.75" customHeight="1" x14ac:dyDescent="0.35">
      <c r="A2" s="2"/>
    </row>
    <row r="3" spans="1:2" ht="17.5" x14ac:dyDescent="0.35">
      <c r="A3" s="23" t="s">
        <v>1</v>
      </c>
      <c r="B3" s="24"/>
    </row>
    <row r="4" spans="1:2" s="27" customFormat="1" ht="15.5" x14ac:dyDescent="0.35">
      <c r="A4" s="28" t="s">
        <v>2</v>
      </c>
      <c r="B4" s="29"/>
    </row>
    <row r="5" spans="1:2" x14ac:dyDescent="0.35">
      <c r="A5" s="41" t="s">
        <v>3</v>
      </c>
      <c r="B5" s="24" t="s">
        <v>4</v>
      </c>
    </row>
    <row r="6" spans="1:2" x14ac:dyDescent="0.35">
      <c r="A6" s="41" t="s">
        <v>5</v>
      </c>
      <c r="B6" s="24" t="s">
        <v>6</v>
      </c>
    </row>
    <row r="7" spans="1:2" x14ac:dyDescent="0.35">
      <c r="A7" s="41" t="s">
        <v>7</v>
      </c>
      <c r="B7" s="24" t="s">
        <v>8</v>
      </c>
    </row>
    <row r="8" spans="1:2" x14ac:dyDescent="0.35">
      <c r="A8" s="41" t="s">
        <v>9</v>
      </c>
      <c r="B8" s="24" t="s">
        <v>10</v>
      </c>
    </row>
    <row r="9" spans="1:2" s="27" customFormat="1" ht="15.5" x14ac:dyDescent="0.35">
      <c r="A9" s="28" t="s">
        <v>11</v>
      </c>
      <c r="B9" s="29"/>
    </row>
    <row r="10" spans="1:2" x14ac:dyDescent="0.35">
      <c r="A10" s="41" t="s">
        <v>12</v>
      </c>
      <c r="B10" s="24" t="s">
        <v>13</v>
      </c>
    </row>
    <row r="11" spans="1:2" x14ac:dyDescent="0.35">
      <c r="A11" s="41" t="s">
        <v>14</v>
      </c>
      <c r="B11" s="24" t="s">
        <v>15</v>
      </c>
    </row>
    <row r="12" spans="1:2" x14ac:dyDescent="0.35">
      <c r="A12" s="41" t="s">
        <v>16</v>
      </c>
      <c r="B12" s="24" t="s">
        <v>17</v>
      </c>
    </row>
    <row r="13" spans="1:2" x14ac:dyDescent="0.35">
      <c r="A13" s="41" t="s">
        <v>18</v>
      </c>
      <c r="B13" s="24" t="s">
        <v>19</v>
      </c>
    </row>
    <row r="14" spans="1:2" s="27" customFormat="1" ht="15.5" x14ac:dyDescent="0.35">
      <c r="A14" s="28" t="s">
        <v>20</v>
      </c>
      <c r="B14" s="29"/>
    </row>
    <row r="15" spans="1:2" x14ac:dyDescent="0.35">
      <c r="A15" s="41" t="s">
        <v>21</v>
      </c>
      <c r="B15" s="24" t="s">
        <v>22</v>
      </c>
    </row>
    <row r="16" spans="1:2" x14ac:dyDescent="0.35">
      <c r="A16" s="41" t="s">
        <v>23</v>
      </c>
      <c r="B16" s="24" t="s">
        <v>24</v>
      </c>
    </row>
    <row r="17" spans="1:3" x14ac:dyDescent="0.35">
      <c r="A17" s="41" t="s">
        <v>25</v>
      </c>
      <c r="B17" s="24" t="s">
        <v>26</v>
      </c>
    </row>
    <row r="18" spans="1:3" x14ac:dyDescent="0.35">
      <c r="A18" s="41" t="s">
        <v>27</v>
      </c>
      <c r="B18" s="24" t="s">
        <v>28</v>
      </c>
    </row>
    <row r="19" spans="1:3" x14ac:dyDescent="0.35">
      <c r="A19" s="26"/>
      <c r="B19" s="24"/>
    </row>
    <row r="20" spans="1:3" ht="17.5" x14ac:dyDescent="0.35">
      <c r="A20" s="23" t="s">
        <v>29</v>
      </c>
      <c r="B20" s="24"/>
    </row>
    <row r="21" spans="1:3" s="27" customFormat="1" ht="15.5" x14ac:dyDescent="0.35">
      <c r="A21" s="28" t="s">
        <v>30</v>
      </c>
      <c r="B21" s="29"/>
    </row>
    <row r="22" spans="1:3" x14ac:dyDescent="0.35">
      <c r="A22" s="41" t="s">
        <v>31</v>
      </c>
      <c r="B22" s="24" t="s">
        <v>32</v>
      </c>
    </row>
    <row r="23" spans="1:3" ht="15" customHeight="1" x14ac:dyDescent="0.35">
      <c r="A23" s="41" t="s">
        <v>33</v>
      </c>
      <c r="B23" s="24" t="s">
        <v>34</v>
      </c>
    </row>
    <row r="24" spans="1:3" s="32" customFormat="1" x14ac:dyDescent="0.35">
      <c r="A24" s="41" t="s">
        <v>35</v>
      </c>
      <c r="B24" s="24" t="s">
        <v>36</v>
      </c>
      <c r="C24" s="65"/>
    </row>
    <row r="25" spans="1:3" x14ac:dyDescent="0.35">
      <c r="A25" s="25"/>
      <c r="B25" s="24"/>
    </row>
    <row r="26" spans="1:3" ht="17.5" x14ac:dyDescent="0.35">
      <c r="A26" s="23" t="s">
        <v>37</v>
      </c>
      <c r="B26" s="24"/>
    </row>
    <row r="27" spans="1:3" s="27" customFormat="1" ht="15.5" x14ac:dyDescent="0.35">
      <c r="A27" s="28" t="s">
        <v>38</v>
      </c>
      <c r="B27" s="29"/>
    </row>
    <row r="28" spans="1:3" x14ac:dyDescent="0.35">
      <c r="A28" s="41" t="s">
        <v>39</v>
      </c>
      <c r="B28" s="24" t="s">
        <v>40</v>
      </c>
    </row>
    <row r="29" spans="1:3" x14ac:dyDescent="0.35">
      <c r="A29" s="41" t="s">
        <v>41</v>
      </c>
      <c r="B29" s="24" t="s">
        <v>42</v>
      </c>
    </row>
    <row r="30" spans="1:3" x14ac:dyDescent="0.35">
      <c r="A30" s="41" t="s">
        <v>43</v>
      </c>
      <c r="B30" s="24" t="s">
        <v>44</v>
      </c>
    </row>
    <row r="31" spans="1:3" x14ac:dyDescent="0.35">
      <c r="A31" s="41" t="s">
        <v>45</v>
      </c>
      <c r="B31" s="24" t="s">
        <v>46</v>
      </c>
    </row>
  </sheetData>
  <hyperlinks>
    <hyperlink ref="A5" location="'15.1.1'!A1" display="Measure 15.1.1" xr:uid="{EB3F26A7-E6A5-42AF-9312-3E9F9950344A}"/>
    <hyperlink ref="A6" location="'15.1.2'!A1" display="Measure 15.1.2" xr:uid="{914CA7AF-1F58-4EF2-928A-15FED86783C3}"/>
    <hyperlink ref="A7" location="'15.1.3'!A1" display="Measure 15.1.3" xr:uid="{E1F301C2-C4EA-4F77-B7BB-0BBC0C9EF671}"/>
    <hyperlink ref="A8" location="'15.1.4'!A1" display="Measure 15.1.4" xr:uid="{926F4935-AC09-47A4-8FA2-4DD8505EEBB2}"/>
    <hyperlink ref="A10" location="'15.2.1'!A1" display="Measure 15.2.1" xr:uid="{D58EA44E-0A5F-4FD0-9773-78B30B1EB007}"/>
    <hyperlink ref="A11" location="'15.2.2'!A1" display="Measure 15.2.2" xr:uid="{A2BA4377-8B3A-4093-9326-072C899DB5C2}"/>
    <hyperlink ref="A12" location="'15.2.3'!A1" display="Measure 15.2.3" xr:uid="{4D5DFD10-FFC3-491F-8817-78F6D9ED6BD8}"/>
    <hyperlink ref="A13" location="'15.2.4'!A1" display="Measure 15.2.4" xr:uid="{17EBA0FC-33D1-4123-992E-C8A1139E499C}"/>
    <hyperlink ref="A15" location="'15.3.1'!A1" display="Measure 15.3.1" xr:uid="{392820E1-45EB-4B88-8272-83C00092BD98}"/>
    <hyperlink ref="A16" location="'15.3.2'!A1" display="Measure 15.3.2" xr:uid="{3E907F2A-8BED-4A46-B8A9-B960144688C6}"/>
    <hyperlink ref="A17" location="'15.3.3'!A1" display="Measure 15.3.3" xr:uid="{C9B356E6-D851-4D1E-B6A1-0D701B6DEC81}"/>
    <hyperlink ref="A18" location="'15.3.4'!A1" display="Measure 15.3.4" xr:uid="{FF97B3CB-2E88-4FE0-8400-84DB0CBF5578}"/>
    <hyperlink ref="A22" location="'16.1.1'!A1" display="Measure 16.1.1" xr:uid="{720E94BB-07E5-4278-909A-31EFD1E9945C}"/>
    <hyperlink ref="A23" location="'16.1.2'!A1" display="Measure 16.1.2" xr:uid="{F0F33564-E960-4422-9E05-B4781E30E1D0}"/>
    <hyperlink ref="A24" location="'16.1.3'!A1" display="Measure 16.1.3" xr:uid="{2FA12E5D-C1DD-4132-AB12-8C3A50B436AA}"/>
    <hyperlink ref="A28" location="'17.1.1'!A1" display="Measure 17.1.1" xr:uid="{3A8E5488-B0AB-4654-AFCE-4D9CE6A2EEDD}"/>
    <hyperlink ref="A29" location="'17.1.2'!A1" display="Measure 17.1.2" xr:uid="{FA3CBE14-28BD-4788-9B48-2E270B43F5FC}"/>
    <hyperlink ref="A30" location="'17.1.3'!A1" display="Measure 17.1.3" xr:uid="{C154B387-12C6-44E6-961C-15D6B0430E88}"/>
    <hyperlink ref="A31" location="'17.1.4'!A1" display="Measure 17.1.4" xr:uid="{E48333B4-FCBF-43BD-B07D-1F4E84486CDC}"/>
  </hyperlinks>
  <pageMargins left="0.7" right="0.7" top="0.75" bottom="0.75" header="0.3" footer="0.3"/>
  <pageSetup paperSize="9" scale="68" orientation="landscape" r:id="rId1"/>
  <headerFooter>
    <oddHeader>&amp;C&amp;"Calibri"&amp;12&amp;KFF0000OFFICIAL: Sensitive&amp;1#</oddHeader>
    <oddFooter>&amp;C&amp;1#&amp;"Calibri"&amp;12&amp;KFF0000OFFICIAL: Sensitive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58EF-787D-4A70-A9AC-08F26773F118}">
  <dimension ref="A1:U1048421"/>
  <sheetViews>
    <sheetView showGridLines="0" zoomScaleNormal="100" zoomScaleSheetLayoutView="85" workbookViewId="0">
      <selection activeCell="F34" sqref="F34"/>
    </sheetView>
  </sheetViews>
  <sheetFormatPr defaultColWidth="9.1796875" defaultRowHeight="14.5" x14ac:dyDescent="0.35"/>
  <cols>
    <col min="4" max="4" width="13.54296875" customWidth="1"/>
    <col min="5" max="8" width="14.81640625" customWidth="1"/>
  </cols>
  <sheetData>
    <row r="1" spans="1:17" x14ac:dyDescent="0.35">
      <c r="A1" s="3" t="s">
        <v>47</v>
      </c>
    </row>
    <row r="2" spans="1:17" ht="15" thickBot="1" x14ac:dyDescent="0.4">
      <c r="B2" s="8" t="s">
        <v>142</v>
      </c>
      <c r="D2" s="19"/>
      <c r="E2" s="19"/>
      <c r="F2" s="19"/>
      <c r="G2" s="19"/>
      <c r="H2" s="19"/>
    </row>
    <row r="3" spans="1:17" ht="23.5" thickBot="1" x14ac:dyDescent="0.4">
      <c r="B3" s="38" t="s">
        <v>49</v>
      </c>
      <c r="C3" s="38" t="s">
        <v>50</v>
      </c>
      <c r="D3" s="38" t="s">
        <v>51</v>
      </c>
      <c r="E3" s="48" t="s">
        <v>112</v>
      </c>
      <c r="F3" s="49" t="s">
        <v>143</v>
      </c>
      <c r="G3" s="49" t="s">
        <v>114</v>
      </c>
      <c r="H3" s="38" t="s">
        <v>56</v>
      </c>
    </row>
    <row r="4" spans="1:17" x14ac:dyDescent="0.35">
      <c r="B4" s="51" t="s">
        <v>57</v>
      </c>
      <c r="C4" s="55">
        <v>1411</v>
      </c>
      <c r="D4" s="55">
        <v>33927</v>
      </c>
      <c r="E4" s="44">
        <v>1013.8248847926268</v>
      </c>
      <c r="F4" s="44">
        <v>177.88471619383111</v>
      </c>
      <c r="G4" s="44">
        <f>E4-F4</f>
        <v>835.94016859879571</v>
      </c>
      <c r="H4" s="44">
        <f>E4/F4</f>
        <v>5.69933666300998</v>
      </c>
      <c r="Q4" s="45"/>
    </row>
    <row r="5" spans="1:17" x14ac:dyDescent="0.35">
      <c r="B5" s="51" t="s">
        <v>58</v>
      </c>
      <c r="C5" s="55">
        <v>1468</v>
      </c>
      <c r="D5" s="55">
        <v>38065</v>
      </c>
      <c r="E5" s="44">
        <v>1032.1573081564563</v>
      </c>
      <c r="F5" s="44">
        <v>195.00923930254797</v>
      </c>
      <c r="G5" s="44">
        <f t="shared" ref="G5:G21" si="0">E5-F5</f>
        <v>837.1480688539084</v>
      </c>
      <c r="H5" s="44">
        <f t="shared" ref="H5:H21" si="1">E5/F5</f>
        <v>5.2928636194263143</v>
      </c>
      <c r="Q5" s="45"/>
    </row>
    <row r="6" spans="1:17" x14ac:dyDescent="0.35">
      <c r="B6" s="51" t="s">
        <v>59</v>
      </c>
      <c r="C6" s="55">
        <v>1768</v>
      </c>
      <c r="D6" s="55">
        <v>44802</v>
      </c>
      <c r="E6" s="44">
        <v>1200.0551116009922</v>
      </c>
      <c r="F6" s="44">
        <v>223.92155098735998</v>
      </c>
      <c r="G6" s="44">
        <f t="shared" si="0"/>
        <v>976.1335606136322</v>
      </c>
      <c r="H6" s="44">
        <f t="shared" si="1"/>
        <v>5.3592658067500318</v>
      </c>
      <c r="Q6" s="100"/>
    </row>
    <row r="7" spans="1:17" x14ac:dyDescent="0.35">
      <c r="B7" s="51" t="s">
        <v>60</v>
      </c>
      <c r="C7" s="55">
        <v>1893</v>
      </c>
      <c r="D7" s="55">
        <v>44804</v>
      </c>
      <c r="E7" s="44">
        <v>1248.0770517022272</v>
      </c>
      <c r="F7" s="44">
        <v>218.99412713570371</v>
      </c>
      <c r="G7" s="44">
        <f t="shared" si="0"/>
        <v>1029.0829245665236</v>
      </c>
      <c r="H7" s="44">
        <f t="shared" si="1"/>
        <v>5.6991348034133971</v>
      </c>
      <c r="Q7" s="100"/>
    </row>
    <row r="8" spans="1:17" x14ac:dyDescent="0.35">
      <c r="B8" s="51" t="s">
        <v>61</v>
      </c>
      <c r="C8" s="55">
        <v>2074</v>
      </c>
      <c r="D8" s="55">
        <v>46808</v>
      </c>
      <c r="E8" s="44">
        <v>1156.0758082497214</v>
      </c>
      <c r="F8" s="44">
        <v>221.05866168078825</v>
      </c>
      <c r="G8" s="44">
        <f t="shared" si="0"/>
        <v>935.01714656893319</v>
      </c>
      <c r="H8" s="44">
        <f t="shared" si="1"/>
        <v>5.2297240897943675</v>
      </c>
      <c r="Q8" s="100"/>
    </row>
    <row r="9" spans="1:17" x14ac:dyDescent="0.35">
      <c r="B9" s="51" t="s">
        <v>62</v>
      </c>
      <c r="C9" s="55">
        <v>2173</v>
      </c>
      <c r="D9" s="55">
        <v>50941</v>
      </c>
      <c r="E9" s="44">
        <v>1170.2299531477192</v>
      </c>
      <c r="F9" s="44">
        <v>235.55747508059846</v>
      </c>
      <c r="G9" s="44">
        <f t="shared" si="0"/>
        <v>934.67247806712078</v>
      </c>
      <c r="H9" s="44">
        <f t="shared" si="1"/>
        <v>4.9679168650764014</v>
      </c>
      <c r="Q9" s="100"/>
    </row>
    <row r="10" spans="1:17" x14ac:dyDescent="0.35">
      <c r="B10" s="51" t="s">
        <v>63</v>
      </c>
      <c r="C10" s="55">
        <v>2253</v>
      </c>
      <c r="D10" s="55">
        <v>51618</v>
      </c>
      <c r="E10" s="44">
        <v>1172.03350153462</v>
      </c>
      <c r="F10" s="44">
        <v>233.68340421370772</v>
      </c>
      <c r="G10" s="44">
        <f t="shared" si="0"/>
        <v>938.35009732091225</v>
      </c>
      <c r="H10" s="44">
        <f t="shared" si="1"/>
        <v>5.0154759833213234</v>
      </c>
      <c r="Q10" s="100"/>
    </row>
    <row r="11" spans="1:17" x14ac:dyDescent="0.35">
      <c r="B11" s="51" t="s">
        <v>64</v>
      </c>
      <c r="C11" s="55">
        <v>2394</v>
      </c>
      <c r="D11" s="55">
        <v>51068</v>
      </c>
      <c r="E11" s="44">
        <v>1206.1061010630258</v>
      </c>
      <c r="F11" s="44">
        <v>226.39665875629021</v>
      </c>
      <c r="G11" s="44">
        <f t="shared" si="0"/>
        <v>979.70944230673558</v>
      </c>
      <c r="H11" s="44">
        <f t="shared" si="1"/>
        <v>5.327402390515692</v>
      </c>
      <c r="Q11" s="100"/>
    </row>
    <row r="12" spans="1:17" x14ac:dyDescent="0.35">
      <c r="B12" s="51" t="s">
        <v>65</v>
      </c>
      <c r="C12" s="55">
        <v>2464</v>
      </c>
      <c r="D12" s="55">
        <v>51014</v>
      </c>
      <c r="E12" s="44">
        <v>1202.1857923497266</v>
      </c>
      <c r="F12" s="44">
        <v>221.08579675223083</v>
      </c>
      <c r="G12" s="44">
        <f t="shared" si="0"/>
        <v>981.09999559749576</v>
      </c>
      <c r="H12" s="44">
        <f t="shared" si="1"/>
        <v>5.4376437112195273</v>
      </c>
      <c r="Q12" s="100"/>
    </row>
    <row r="13" spans="1:17" x14ac:dyDescent="0.35">
      <c r="B13" s="51" t="s">
        <v>66</v>
      </c>
      <c r="C13" s="55">
        <v>2542</v>
      </c>
      <c r="D13" s="55">
        <v>51535</v>
      </c>
      <c r="E13" s="44">
        <v>1201.4368087720957</v>
      </c>
      <c r="F13" s="44">
        <v>218.20258819982757</v>
      </c>
      <c r="G13" s="44">
        <f t="shared" si="0"/>
        <v>983.2342205722681</v>
      </c>
      <c r="H13" s="44">
        <f t="shared" si="1"/>
        <v>5.5060612189981581</v>
      </c>
      <c r="Q13" s="100"/>
    </row>
    <row r="14" spans="1:17" x14ac:dyDescent="0.35">
      <c r="B14" s="51" t="s">
        <v>67</v>
      </c>
      <c r="C14" s="55">
        <v>2672</v>
      </c>
      <c r="D14" s="55">
        <v>51141</v>
      </c>
      <c r="E14" s="44">
        <v>1226.4757183512347</v>
      </c>
      <c r="F14" s="44">
        <v>211.85538439359757</v>
      </c>
      <c r="G14" s="44">
        <f t="shared" si="0"/>
        <v>1014.6203339576372</v>
      </c>
      <c r="H14" s="44">
        <f t="shared" si="1"/>
        <v>5.789211928041512</v>
      </c>
      <c r="Q14" s="100"/>
    </row>
    <row r="15" spans="1:17" x14ac:dyDescent="0.35">
      <c r="B15" s="51" t="s">
        <v>68</v>
      </c>
      <c r="C15" s="55">
        <v>2826</v>
      </c>
      <c r="D15" s="55">
        <v>52582</v>
      </c>
      <c r="E15" s="44">
        <v>1259.3021701350208</v>
      </c>
      <c r="F15" s="44">
        <v>213.37049252704159</v>
      </c>
      <c r="G15" s="44">
        <f t="shared" si="0"/>
        <v>1045.9316776079793</v>
      </c>
      <c r="H15" s="44">
        <f t="shared" si="1"/>
        <v>5.9019508987421148</v>
      </c>
      <c r="Q15" s="100"/>
    </row>
    <row r="16" spans="1:17" x14ac:dyDescent="0.35">
      <c r="B16" s="51" t="s">
        <v>69</v>
      </c>
      <c r="C16" s="55">
        <v>2878</v>
      </c>
      <c r="D16" s="55">
        <v>53826</v>
      </c>
      <c r="E16" s="44">
        <v>1243.6263071471783</v>
      </c>
      <c r="F16" s="44">
        <v>214.857611825671</v>
      </c>
      <c r="G16" s="44">
        <f t="shared" si="0"/>
        <v>1028.7686953215073</v>
      </c>
      <c r="H16" s="44">
        <f t="shared" si="1"/>
        <v>5.7881417213006134</v>
      </c>
      <c r="Q16" s="100"/>
    </row>
    <row r="17" spans="2:21" x14ac:dyDescent="0.35">
      <c r="B17" s="51" t="s">
        <v>70</v>
      </c>
      <c r="C17" s="55">
        <v>2969</v>
      </c>
      <c r="D17" s="55">
        <v>58142</v>
      </c>
      <c r="E17" s="44">
        <v>1246.0653880052041</v>
      </c>
      <c r="F17" s="44">
        <v>232.1482759171418</v>
      </c>
      <c r="G17" s="44">
        <f t="shared" si="0"/>
        <v>1013.9171120880624</v>
      </c>
      <c r="H17" s="44">
        <f t="shared" si="1"/>
        <v>5.3675409954366788</v>
      </c>
    </row>
    <row r="18" spans="2:21" x14ac:dyDescent="0.35">
      <c r="B18" s="51" t="s">
        <v>71</v>
      </c>
      <c r="C18" s="55">
        <v>2910</v>
      </c>
      <c r="D18" s="55">
        <v>51296</v>
      </c>
      <c r="E18" s="44">
        <v>1188.9197581304136</v>
      </c>
      <c r="F18" s="44">
        <v>204.76905598495208</v>
      </c>
      <c r="G18" s="44">
        <f t="shared" si="0"/>
        <v>984.15070214546154</v>
      </c>
      <c r="H18" s="44">
        <f t="shared" si="1"/>
        <v>5.8061495298282964</v>
      </c>
    </row>
    <row r="19" spans="2:21" x14ac:dyDescent="0.35">
      <c r="B19" s="51" t="s">
        <v>72</v>
      </c>
      <c r="C19" s="55">
        <v>3005</v>
      </c>
      <c r="D19" s="55">
        <v>49480</v>
      </c>
      <c r="E19" s="44">
        <v>1196.2103419449863</v>
      </c>
      <c r="F19" s="44">
        <v>193.00583971387704</v>
      </c>
      <c r="G19" s="44">
        <f t="shared" si="0"/>
        <v>1003.2045022311092</v>
      </c>
      <c r="H19" s="44">
        <f t="shared" si="1"/>
        <v>6.197793516083852</v>
      </c>
      <c r="I19" s="14"/>
    </row>
    <row r="20" spans="2:21" x14ac:dyDescent="0.35">
      <c r="B20" s="51" t="s">
        <v>73</v>
      </c>
      <c r="C20" s="55">
        <v>3036</v>
      </c>
      <c r="D20" s="55">
        <v>47329</v>
      </c>
      <c r="E20" s="44">
        <v>1177.2004652966266</v>
      </c>
      <c r="F20" s="44">
        <v>179.31896755860762</v>
      </c>
      <c r="G20" s="44">
        <f t="shared" si="0"/>
        <v>997.88149773801899</v>
      </c>
      <c r="H20" s="44">
        <f t="shared" si="1"/>
        <v>6.5648407489959304</v>
      </c>
      <c r="I20" s="14"/>
    </row>
    <row r="21" spans="2:21" x14ac:dyDescent="0.35">
      <c r="B21" s="51" t="s">
        <v>223</v>
      </c>
      <c r="C21" s="55">
        <v>3221</v>
      </c>
      <c r="D21" s="55">
        <v>49870</v>
      </c>
      <c r="E21" s="44">
        <v>1213.8227313837806</v>
      </c>
      <c r="F21" s="44">
        <v>186.02766951757394</v>
      </c>
      <c r="G21" s="44">
        <f t="shared" si="0"/>
        <v>1027.7950618662067</v>
      </c>
      <c r="H21" s="44">
        <f t="shared" si="1"/>
        <v>6.5249580050730644</v>
      </c>
      <c r="I21" s="14"/>
    </row>
    <row r="22" spans="2:21" x14ac:dyDescent="0.35">
      <c r="B22" s="86" t="s">
        <v>74</v>
      </c>
      <c r="C22" s="102"/>
      <c r="D22" s="102"/>
      <c r="E22" s="103"/>
      <c r="F22" s="103"/>
      <c r="G22" s="103"/>
      <c r="H22" s="102"/>
      <c r="I22" s="14"/>
    </row>
    <row r="23" spans="2:21" ht="31" customHeight="1" x14ac:dyDescent="0.35">
      <c r="B23" s="194" t="s">
        <v>75</v>
      </c>
      <c r="C23" s="194"/>
      <c r="D23" s="194"/>
      <c r="E23" s="194"/>
      <c r="F23" s="194"/>
      <c r="G23" s="194"/>
      <c r="H23" s="194"/>
      <c r="I23" s="7"/>
      <c r="J23" s="7"/>
      <c r="K23" s="7"/>
      <c r="L23" s="7"/>
    </row>
    <row r="24" spans="2:21" x14ac:dyDescent="0.35">
      <c r="B24" s="20" t="s">
        <v>144</v>
      </c>
      <c r="C24" s="20"/>
      <c r="D24" s="20"/>
      <c r="E24" s="20"/>
      <c r="F24" s="20"/>
      <c r="G24" s="20"/>
      <c r="H24" s="20"/>
    </row>
    <row r="25" spans="2:21" s="72" customFormat="1" ht="21" customHeight="1" x14ac:dyDescent="0.35">
      <c r="B25" s="193" t="s">
        <v>145</v>
      </c>
      <c r="C25" s="193"/>
      <c r="D25" s="193"/>
      <c r="E25" s="193"/>
      <c r="F25" s="193"/>
      <c r="G25" s="193"/>
      <c r="H25" s="193"/>
      <c r="I25" s="193"/>
      <c r="J25" s="193"/>
      <c r="K25" s="193"/>
      <c r="L25" s="193"/>
      <c r="Q25"/>
      <c r="R25"/>
      <c r="S25"/>
      <c r="T25"/>
      <c r="U25"/>
    </row>
    <row r="26" spans="2:21" x14ac:dyDescent="0.35">
      <c r="B26" s="66" t="s">
        <v>120</v>
      </c>
      <c r="C26" s="72"/>
      <c r="D26" s="72"/>
      <c r="E26" s="72"/>
      <c r="F26" s="72"/>
      <c r="G26" s="72"/>
      <c r="H26" s="72"/>
    </row>
    <row r="27" spans="2:21" x14ac:dyDescent="0.35">
      <c r="B27" s="17"/>
      <c r="C27" s="67"/>
      <c r="D27" s="67"/>
      <c r="E27" s="67"/>
      <c r="F27" s="67"/>
      <c r="G27" s="67"/>
      <c r="H27" s="67"/>
    </row>
    <row r="1048421" ht="15" customHeight="1" x14ac:dyDescent="0.35"/>
  </sheetData>
  <mergeCells count="2">
    <mergeCell ref="B25:L25"/>
    <mergeCell ref="B23:H23"/>
  </mergeCells>
  <phoneticPr fontId="40" type="noConversion"/>
  <conditionalFormatting sqref="C4:D21">
    <cfRule type="cellIs" dxfId="0" priority="3" operator="between">
      <formula>1</formula>
      <formula>3</formula>
    </cfRule>
  </conditionalFormatting>
  <hyperlinks>
    <hyperlink ref="A1" r:id="rId1" location="Index!A1" xr:uid="{EE751CD0-37B1-476C-A16F-CB9138F37654}"/>
  </hyperlinks>
  <pageMargins left="0.7" right="0.7" top="0.75" bottom="0.75" header="0.3" footer="0.3"/>
  <pageSetup paperSize="9" scale="85" orientation="landscape" r:id="rId2"/>
  <headerFooter>
    <oddHeader>&amp;C&amp;"Calibri"&amp;12&amp;KFF0000OFFICIAL: Sensitive&amp;1#</oddHeader>
    <oddFooter>&amp;C&amp;1#&amp;"Calibri"&amp;12&amp;KFF0000OFFICIAL: Sensitive</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F778-BCA3-49F3-9AA8-AE14DB452B5F}">
  <dimension ref="A1:M47"/>
  <sheetViews>
    <sheetView showGridLines="0" zoomScaleNormal="100" zoomScaleSheetLayoutView="80" workbookViewId="0">
      <selection activeCell="H76" sqref="H76"/>
    </sheetView>
  </sheetViews>
  <sheetFormatPr defaultColWidth="9.1796875" defaultRowHeight="14.5" x14ac:dyDescent="0.35"/>
  <cols>
    <col min="4" max="4" width="13" customWidth="1"/>
    <col min="5" max="5" width="13.1796875" customWidth="1"/>
    <col min="6" max="6" width="14.26953125" customWidth="1"/>
    <col min="7" max="7" width="15" customWidth="1"/>
    <col min="8" max="8" width="11.54296875" customWidth="1"/>
    <col min="9" max="9" width="11.26953125" customWidth="1"/>
    <col min="16353" max="16353" width="9.1796875" customWidth="1"/>
  </cols>
  <sheetData>
    <row r="1" spans="1:13" x14ac:dyDescent="0.35">
      <c r="A1" s="3" t="s">
        <v>47</v>
      </c>
    </row>
    <row r="2" spans="1:13" x14ac:dyDescent="0.35">
      <c r="B2" s="4" t="s">
        <v>146</v>
      </c>
    </row>
    <row r="3" spans="1:13" ht="53.5" customHeight="1" x14ac:dyDescent="0.35">
      <c r="B3" s="113" t="s">
        <v>49</v>
      </c>
      <c r="C3" s="113" t="s">
        <v>50</v>
      </c>
      <c r="D3" s="113" t="s">
        <v>51</v>
      </c>
      <c r="E3" s="113" t="s">
        <v>118</v>
      </c>
      <c r="F3" s="114" t="s">
        <v>112</v>
      </c>
      <c r="G3" s="114" t="s">
        <v>113</v>
      </c>
      <c r="H3" s="115" t="s">
        <v>114</v>
      </c>
      <c r="I3" s="115" t="s">
        <v>56</v>
      </c>
    </row>
    <row r="4" spans="1:13" x14ac:dyDescent="0.35">
      <c r="B4" s="51" t="s">
        <v>57</v>
      </c>
      <c r="C4" s="60">
        <v>270</v>
      </c>
      <c r="D4" s="60">
        <v>5602</v>
      </c>
      <c r="E4" s="60">
        <v>500</v>
      </c>
      <c r="F4" s="44">
        <v>203.26733418655425</v>
      </c>
      <c r="G4" s="44">
        <v>29.366127780923026</v>
      </c>
      <c r="H4" s="44">
        <v>173.90120640563123</v>
      </c>
      <c r="I4" s="44">
        <v>6.9218296570445998</v>
      </c>
    </row>
    <row r="5" spans="1:13" x14ac:dyDescent="0.35">
      <c r="B5" s="51" t="s">
        <v>58</v>
      </c>
      <c r="C5" s="60">
        <v>291</v>
      </c>
      <c r="D5" s="60">
        <v>5503</v>
      </c>
      <c r="E5" s="60">
        <v>800</v>
      </c>
      <c r="F5" s="44">
        <v>212.85933728330042</v>
      </c>
      <c r="G5" s="44">
        <v>28.199601731229048</v>
      </c>
      <c r="H5" s="44">
        <v>184.65973555207137</v>
      </c>
      <c r="I5" s="44">
        <v>7.5483100545910862</v>
      </c>
    </row>
    <row r="6" spans="1:13" x14ac:dyDescent="0.35">
      <c r="B6" s="51" t="s">
        <v>59</v>
      </c>
      <c r="C6" s="60">
        <v>371</v>
      </c>
      <c r="D6" s="60">
        <v>6657</v>
      </c>
      <c r="E6" s="60">
        <v>318</v>
      </c>
      <c r="F6" s="44">
        <v>263.36338468091145</v>
      </c>
      <c r="G6" s="44">
        <v>33.271857616241583</v>
      </c>
      <c r="H6" s="44">
        <v>230.09152706466986</v>
      </c>
      <c r="I6" s="44">
        <v>7.9154998713492688</v>
      </c>
    </row>
    <row r="7" spans="1:13" x14ac:dyDescent="0.35">
      <c r="B7" s="51" t="s">
        <v>60</v>
      </c>
      <c r="C7" s="60">
        <v>391</v>
      </c>
      <c r="D7" s="60">
        <v>6858</v>
      </c>
      <c r="E7" s="60">
        <v>294</v>
      </c>
      <c r="F7" s="44">
        <v>269.35794984844307</v>
      </c>
      <c r="G7" s="44">
        <v>33.532681162290253</v>
      </c>
      <c r="H7" s="44">
        <v>235.82526868615281</v>
      </c>
      <c r="I7" s="44">
        <v>8.0326994595157561</v>
      </c>
      <c r="M7" s="100"/>
    </row>
    <row r="8" spans="1:13" x14ac:dyDescent="0.35">
      <c r="B8" s="51" t="s">
        <v>61</v>
      </c>
      <c r="C8" s="60">
        <v>377</v>
      </c>
      <c r="D8" s="60">
        <v>6601</v>
      </c>
      <c r="E8" s="60">
        <v>198</v>
      </c>
      <c r="F8" s="44">
        <v>210.14492753623188</v>
      </c>
      <c r="G8" s="44">
        <v>31.174333997497929</v>
      </c>
      <c r="H8" s="44">
        <v>178.97059353873394</v>
      </c>
      <c r="I8" s="44">
        <v>6.7409596481868137</v>
      </c>
      <c r="K8" s="116"/>
      <c r="M8" s="100"/>
    </row>
    <row r="9" spans="1:13" x14ac:dyDescent="0.35">
      <c r="B9" s="51" t="s">
        <v>62</v>
      </c>
      <c r="C9" s="60">
        <v>406</v>
      </c>
      <c r="D9" s="60">
        <v>6850</v>
      </c>
      <c r="E9" s="60">
        <v>179</v>
      </c>
      <c r="F9" s="44">
        <v>218.64397652000645</v>
      </c>
      <c r="G9" s="44">
        <v>31.675245957128826</v>
      </c>
      <c r="H9" s="44">
        <v>186.96873056287762</v>
      </c>
      <c r="I9" s="44">
        <v>6.9026765195740643</v>
      </c>
      <c r="K9" s="116"/>
      <c r="M9" s="100"/>
    </row>
    <row r="10" spans="1:13" x14ac:dyDescent="0.35">
      <c r="B10" s="51" t="s">
        <v>63</v>
      </c>
      <c r="C10" s="60">
        <v>413</v>
      </c>
      <c r="D10" s="60">
        <v>7056</v>
      </c>
      <c r="E10" s="60">
        <v>153</v>
      </c>
      <c r="F10" s="44">
        <v>214.84679810643499</v>
      </c>
      <c r="G10" s="44">
        <v>31.943703749310739</v>
      </c>
      <c r="H10" s="44">
        <v>182.90309435712425</v>
      </c>
      <c r="I10" s="44">
        <v>6.7257948481027601</v>
      </c>
      <c r="K10" s="116"/>
      <c r="M10" s="100"/>
    </row>
    <row r="11" spans="1:13" x14ac:dyDescent="0.35">
      <c r="B11" s="51" t="s">
        <v>64</v>
      </c>
      <c r="C11" s="60">
        <v>508</v>
      </c>
      <c r="D11" s="60">
        <v>8148</v>
      </c>
      <c r="E11" s="60">
        <v>213</v>
      </c>
      <c r="F11" s="44">
        <v>255.9322887802912</v>
      </c>
      <c r="G11" s="44">
        <v>36.122032888428222</v>
      </c>
      <c r="H11" s="44">
        <v>219.81025589186299</v>
      </c>
      <c r="I11" s="44">
        <v>7.0852127722379574</v>
      </c>
      <c r="K11" s="116"/>
      <c r="M11" s="100"/>
    </row>
    <row r="12" spans="1:13" x14ac:dyDescent="0.35">
      <c r="B12" s="51" t="s">
        <v>65</v>
      </c>
      <c r="C12" s="60">
        <v>650</v>
      </c>
      <c r="D12" s="60">
        <v>10145</v>
      </c>
      <c r="E12" s="60">
        <v>347</v>
      </c>
      <c r="F12" s="44">
        <v>317.1350507416081</v>
      </c>
      <c r="G12" s="44">
        <v>43.966664210831965</v>
      </c>
      <c r="H12" s="44">
        <v>273.16838653077616</v>
      </c>
      <c r="I12" s="44">
        <v>7.2130796464535116</v>
      </c>
      <c r="K12" s="116"/>
      <c r="M12" s="100"/>
    </row>
    <row r="13" spans="1:13" x14ac:dyDescent="0.35">
      <c r="B13" s="51" t="s">
        <v>66</v>
      </c>
      <c r="C13" s="60">
        <v>705</v>
      </c>
      <c r="D13" s="60">
        <v>10487</v>
      </c>
      <c r="E13" s="60">
        <v>352</v>
      </c>
      <c r="F13" s="44">
        <v>333.20729747613194</v>
      </c>
      <c r="G13" s="44">
        <v>44.402649509102396</v>
      </c>
      <c r="H13" s="44">
        <v>288.80464796702955</v>
      </c>
      <c r="I13" s="44">
        <v>7.5042210579759558</v>
      </c>
      <c r="K13" s="116"/>
      <c r="M13" s="100"/>
    </row>
    <row r="14" spans="1:13" x14ac:dyDescent="0.35">
      <c r="B14" s="51" t="s">
        <v>67</v>
      </c>
      <c r="C14" s="60">
        <v>764</v>
      </c>
      <c r="D14" s="60">
        <v>10826</v>
      </c>
      <c r="E14" s="60">
        <v>348</v>
      </c>
      <c r="F14" s="44">
        <v>350.68392545671531</v>
      </c>
      <c r="G14" s="44">
        <v>44.847507703116626</v>
      </c>
      <c r="H14" s="44">
        <v>305.83641775359871</v>
      </c>
      <c r="I14" s="44">
        <v>7.8194741116538111</v>
      </c>
      <c r="K14" s="116"/>
      <c r="M14" s="100"/>
    </row>
    <row r="15" spans="1:13" x14ac:dyDescent="0.35">
      <c r="B15" s="51" t="s">
        <v>68</v>
      </c>
      <c r="C15" s="60">
        <v>714</v>
      </c>
      <c r="D15" s="60">
        <v>10042</v>
      </c>
      <c r="E15" s="60">
        <v>342</v>
      </c>
      <c r="F15" s="44">
        <v>318.16763958825362</v>
      </c>
      <c r="G15" s="44">
        <v>40.749048837179103</v>
      </c>
      <c r="H15" s="44">
        <v>277.41859075107453</v>
      </c>
      <c r="I15" s="44">
        <v>7.8079770857856206</v>
      </c>
      <c r="K15" s="116"/>
      <c r="M15" s="100"/>
    </row>
    <row r="16" spans="1:13" x14ac:dyDescent="0.35">
      <c r="B16" s="51" t="s">
        <v>69</v>
      </c>
      <c r="C16" s="60">
        <v>703</v>
      </c>
      <c r="D16" s="60">
        <v>9204</v>
      </c>
      <c r="E16" s="60">
        <v>274</v>
      </c>
      <c r="F16" s="44">
        <v>303.77668308702795</v>
      </c>
      <c r="G16" s="44">
        <v>36.739669662309581</v>
      </c>
      <c r="H16" s="44">
        <v>267.03701342471834</v>
      </c>
      <c r="I16" s="44">
        <v>8.2683564081869179</v>
      </c>
      <c r="K16" s="116"/>
      <c r="M16" s="100"/>
    </row>
    <row r="17" spans="2:13" x14ac:dyDescent="0.35">
      <c r="B17" s="51" t="s">
        <v>70</v>
      </c>
      <c r="C17" s="60">
        <v>547</v>
      </c>
      <c r="D17" s="60">
        <v>6616</v>
      </c>
      <c r="E17" s="60">
        <v>259</v>
      </c>
      <c r="F17" s="44">
        <v>229.57149452302011</v>
      </c>
      <c r="G17" s="44">
        <v>26.416239439094117</v>
      </c>
      <c r="H17" s="44">
        <v>203.15525508392599</v>
      </c>
      <c r="I17" s="44">
        <v>8.690544127309467</v>
      </c>
      <c r="K17" s="116"/>
      <c r="M17" s="100"/>
    </row>
    <row r="18" spans="2:13" x14ac:dyDescent="0.35">
      <c r="B18" s="51" t="s">
        <v>71</v>
      </c>
      <c r="C18" s="60">
        <v>618</v>
      </c>
      <c r="D18" s="60">
        <v>6825</v>
      </c>
      <c r="E18" s="60">
        <v>374</v>
      </c>
      <c r="F18" s="44">
        <v>252.49223729367543</v>
      </c>
      <c r="G18" s="44">
        <v>27.244791155203096</v>
      </c>
      <c r="H18" s="44">
        <v>225.24744613847233</v>
      </c>
      <c r="I18" s="44">
        <v>9.2675416689863486</v>
      </c>
      <c r="K18" s="116"/>
    </row>
    <row r="19" spans="2:13" x14ac:dyDescent="0.35">
      <c r="B19" s="51" t="s">
        <v>72</v>
      </c>
      <c r="C19" s="60">
        <v>680</v>
      </c>
      <c r="D19" s="60">
        <v>7640</v>
      </c>
      <c r="E19" s="60">
        <v>570</v>
      </c>
      <c r="F19" s="44">
        <v>270.68986107240954</v>
      </c>
      <c r="G19" s="44">
        <v>29.801225048787803</v>
      </c>
      <c r="H19" s="44">
        <v>240.88863602362173</v>
      </c>
      <c r="I19" s="44">
        <v>9.0831789843961506</v>
      </c>
      <c r="J19" s="14"/>
      <c r="K19" s="116"/>
    </row>
    <row r="20" spans="2:13" x14ac:dyDescent="0.35">
      <c r="B20" s="51" t="s">
        <v>73</v>
      </c>
      <c r="C20" s="60">
        <v>728</v>
      </c>
      <c r="D20" s="60">
        <v>7745</v>
      </c>
      <c r="E20" s="60">
        <v>361</v>
      </c>
      <c r="F20" s="44">
        <v>282.27995347033732</v>
      </c>
      <c r="G20" s="44">
        <v>29.344068197963534</v>
      </c>
      <c r="H20" s="44">
        <v>252.93588527237378</v>
      </c>
      <c r="I20" s="44">
        <v>9.6196598087898195</v>
      </c>
      <c r="J20" s="14"/>
      <c r="K20" s="116"/>
    </row>
    <row r="21" spans="2:13" x14ac:dyDescent="0.35">
      <c r="B21" s="51" t="s">
        <v>223</v>
      </c>
      <c r="C21" s="60">
        <v>651</v>
      </c>
      <c r="D21" s="60">
        <v>6633</v>
      </c>
      <c r="E21" s="60">
        <v>372</v>
      </c>
      <c r="F21" s="44">
        <v>245.32710280373831</v>
      </c>
      <c r="G21" s="44">
        <v>24.742761818930578</v>
      </c>
      <c r="H21" s="44">
        <v>220.58434098480774</v>
      </c>
      <c r="I21" s="44">
        <v>9.9151058640527197</v>
      </c>
      <c r="J21" s="14"/>
      <c r="K21" s="116"/>
    </row>
    <row r="22" spans="2:13" x14ac:dyDescent="0.35">
      <c r="B22" s="86" t="s">
        <v>119</v>
      </c>
      <c r="C22" s="117"/>
      <c r="D22" s="117"/>
      <c r="E22" s="117"/>
      <c r="F22" s="118"/>
      <c r="G22" s="119"/>
      <c r="H22" s="120"/>
      <c r="I22" s="89"/>
      <c r="J22" s="14"/>
    </row>
    <row r="23" spans="2:13" x14ac:dyDescent="0.35">
      <c r="B23" s="16" t="s">
        <v>80</v>
      </c>
      <c r="C23" s="121"/>
      <c r="D23" s="121"/>
      <c r="E23" s="121"/>
      <c r="F23" s="122"/>
      <c r="G23" s="122"/>
      <c r="H23" s="116"/>
    </row>
    <row r="25" spans="2:13" ht="15" thickBot="1" x14ac:dyDescent="0.4">
      <c r="B25" s="8" t="s">
        <v>147</v>
      </c>
      <c r="E25" s="19"/>
      <c r="F25" s="9"/>
      <c r="G25" s="9"/>
      <c r="H25" s="19"/>
    </row>
    <row r="26" spans="2:13" ht="35" thickBot="1" x14ac:dyDescent="0.4">
      <c r="B26" s="5" t="s">
        <v>49</v>
      </c>
      <c r="C26" s="5" t="s">
        <v>50</v>
      </c>
      <c r="D26" s="5" t="s">
        <v>51</v>
      </c>
      <c r="E26" s="9" t="s">
        <v>118</v>
      </c>
      <c r="F26" s="43" t="s">
        <v>112</v>
      </c>
      <c r="G26" s="43" t="s">
        <v>113</v>
      </c>
      <c r="H26" s="105" t="s">
        <v>114</v>
      </c>
      <c r="I26" s="46" t="s">
        <v>56</v>
      </c>
    </row>
    <row r="27" spans="2:13" x14ac:dyDescent="0.35">
      <c r="B27" s="51" t="s">
        <v>57</v>
      </c>
      <c r="C27" s="61">
        <v>221</v>
      </c>
      <c r="D27" s="61">
        <v>3704</v>
      </c>
      <c r="E27" s="61">
        <v>7</v>
      </c>
      <c r="F27" s="44">
        <v>166.37807724158699</v>
      </c>
      <c r="G27" s="44">
        <v>19.416661424587449</v>
      </c>
      <c r="H27" s="44">
        <v>146.96141581699953</v>
      </c>
      <c r="I27" s="44">
        <f t="shared" ref="I27:I43" si="0">F27/G27</f>
        <v>8.5688303258407394</v>
      </c>
    </row>
    <row r="28" spans="2:13" x14ac:dyDescent="0.35">
      <c r="B28" s="51" t="s">
        <v>58</v>
      </c>
      <c r="C28" s="61">
        <v>232</v>
      </c>
      <c r="D28" s="61">
        <v>3759</v>
      </c>
      <c r="E28" s="61">
        <v>12</v>
      </c>
      <c r="F28" s="44">
        <v>169.70228951795772</v>
      </c>
      <c r="G28" s="44">
        <v>19.262639089167724</v>
      </c>
      <c r="H28" s="44">
        <v>150.43965042879</v>
      </c>
      <c r="I28" s="44">
        <f t="shared" si="0"/>
        <v>8.8099189696903579</v>
      </c>
    </row>
    <row r="29" spans="2:13" x14ac:dyDescent="0.35">
      <c r="B29" s="51" t="s">
        <v>59</v>
      </c>
      <c r="C29" s="61">
        <v>247</v>
      </c>
      <c r="D29" s="61">
        <v>3817</v>
      </c>
      <c r="E29" s="61">
        <v>100</v>
      </c>
      <c r="F29" s="44">
        <v>175.33896500319443</v>
      </c>
      <c r="G29" s="44">
        <v>19.077464401561382</v>
      </c>
      <c r="H29" s="44">
        <v>156.26150060163306</v>
      </c>
      <c r="I29" s="44">
        <f t="shared" si="0"/>
        <v>9.1908946237553426</v>
      </c>
    </row>
    <row r="30" spans="2:13" x14ac:dyDescent="0.35">
      <c r="B30" s="51" t="s">
        <v>60</v>
      </c>
      <c r="C30" s="61">
        <v>261</v>
      </c>
      <c r="D30" s="61">
        <v>3969</v>
      </c>
      <c r="E30" s="61">
        <v>42</v>
      </c>
      <c r="F30" s="44">
        <v>179.80159823642876</v>
      </c>
      <c r="G30" s="44">
        <v>19.406709176601051</v>
      </c>
      <c r="H30" s="44">
        <v>160.3948890598277</v>
      </c>
      <c r="I30" s="44">
        <f t="shared" si="0"/>
        <v>9.2649194976971234</v>
      </c>
    </row>
    <row r="31" spans="2:13" x14ac:dyDescent="0.35">
      <c r="B31" s="51" t="s">
        <v>61</v>
      </c>
      <c r="C31" s="61">
        <v>293</v>
      </c>
      <c r="D31" s="61">
        <v>4167</v>
      </c>
      <c r="E31" s="61">
        <v>45</v>
      </c>
      <c r="F31" s="44">
        <v>163.32218506131548</v>
      </c>
      <c r="G31" s="44">
        <v>19.679359152791072</v>
      </c>
      <c r="H31" s="44">
        <v>143.6428259085244</v>
      </c>
      <c r="I31" s="44">
        <f t="shared" si="0"/>
        <v>8.29916176605537</v>
      </c>
      <c r="K31" s="116"/>
    </row>
    <row r="32" spans="2:13" x14ac:dyDescent="0.35">
      <c r="B32" s="51" t="s">
        <v>62</v>
      </c>
      <c r="C32" s="61">
        <v>344</v>
      </c>
      <c r="D32" s="61">
        <v>4375</v>
      </c>
      <c r="E32" s="61">
        <v>58</v>
      </c>
      <c r="F32" s="44">
        <v>185.25499488394635</v>
      </c>
      <c r="G32" s="44">
        <v>20.230540301085931</v>
      </c>
      <c r="H32" s="44">
        <v>165.02445458286041</v>
      </c>
      <c r="I32" s="44">
        <f t="shared" si="0"/>
        <v>9.1571946239123569</v>
      </c>
      <c r="K32" s="116"/>
    </row>
    <row r="33" spans="2:11" x14ac:dyDescent="0.35">
      <c r="B33" s="51" t="s">
        <v>63</v>
      </c>
      <c r="C33" s="61">
        <v>411</v>
      </c>
      <c r="D33" s="61">
        <v>4915</v>
      </c>
      <c r="E33" s="61">
        <v>71</v>
      </c>
      <c r="F33" s="44">
        <v>213.80637777662176</v>
      </c>
      <c r="G33" s="44">
        <v>22.251035137168689</v>
      </c>
      <c r="H33" s="44">
        <v>191.55534263945307</v>
      </c>
      <c r="I33" s="44">
        <f t="shared" si="0"/>
        <v>9.6088283739876079</v>
      </c>
      <c r="K33" s="116"/>
    </row>
    <row r="34" spans="2:11" x14ac:dyDescent="0.35">
      <c r="B34" s="51" t="s">
        <v>64</v>
      </c>
      <c r="C34" s="61">
        <v>464</v>
      </c>
      <c r="D34" s="61">
        <v>5391</v>
      </c>
      <c r="E34" s="61">
        <v>60</v>
      </c>
      <c r="F34" s="44">
        <v>233.76492518514786</v>
      </c>
      <c r="G34" s="44">
        <v>23.89959245232162</v>
      </c>
      <c r="H34" s="44">
        <v>209.86533273282623</v>
      </c>
      <c r="I34" s="44">
        <f t="shared" si="0"/>
        <v>9.7811260025247755</v>
      </c>
      <c r="K34" s="116"/>
    </row>
    <row r="35" spans="2:11" x14ac:dyDescent="0.35">
      <c r="B35" s="51" t="s">
        <v>65</v>
      </c>
      <c r="C35" s="60">
        <v>463</v>
      </c>
      <c r="D35" s="60">
        <v>5342</v>
      </c>
      <c r="E35" s="60">
        <v>86</v>
      </c>
      <c r="F35" s="44">
        <v>225.89773614363779</v>
      </c>
      <c r="G35" s="44">
        <v>23.15129819756179</v>
      </c>
      <c r="H35" s="44">
        <v>202.74643794607599</v>
      </c>
      <c r="I35" s="44">
        <f t="shared" si="0"/>
        <v>9.7574543861833423</v>
      </c>
      <c r="K35" s="116"/>
    </row>
    <row r="36" spans="2:11" x14ac:dyDescent="0.35">
      <c r="B36" s="51" t="s">
        <v>66</v>
      </c>
      <c r="C36" s="60">
        <v>524</v>
      </c>
      <c r="D36" s="60">
        <v>5779</v>
      </c>
      <c r="E36" s="60">
        <v>79</v>
      </c>
      <c r="F36" s="44">
        <v>247.66045940069949</v>
      </c>
      <c r="G36" s="44">
        <v>24.468667065233404</v>
      </c>
      <c r="H36" s="44">
        <v>223.19179233546609</v>
      </c>
      <c r="I36" s="44">
        <f t="shared" si="0"/>
        <v>10.121534562566785</v>
      </c>
      <c r="K36" s="116"/>
    </row>
    <row r="37" spans="2:11" x14ac:dyDescent="0.35">
      <c r="B37" s="51" t="s">
        <v>67</v>
      </c>
      <c r="C37" s="60">
        <v>574</v>
      </c>
      <c r="D37" s="60">
        <v>6097</v>
      </c>
      <c r="E37" s="60">
        <v>74</v>
      </c>
      <c r="F37" s="44">
        <v>263.47195446617093</v>
      </c>
      <c r="G37" s="44">
        <v>25.257274567328842</v>
      </c>
      <c r="H37" s="44">
        <v>238.21467989884209</v>
      </c>
      <c r="I37" s="44">
        <f t="shared" si="0"/>
        <v>10.431527509582565</v>
      </c>
      <c r="K37" s="116"/>
    </row>
    <row r="38" spans="2:11" x14ac:dyDescent="0.35">
      <c r="B38" s="51" t="s">
        <v>68</v>
      </c>
      <c r="C38" s="60">
        <v>687</v>
      </c>
      <c r="D38" s="60">
        <v>6696</v>
      </c>
      <c r="E38" s="60">
        <v>74</v>
      </c>
      <c r="F38" s="44">
        <v>306.13609019205916</v>
      </c>
      <c r="G38" s="44">
        <v>27.17144304060459</v>
      </c>
      <c r="H38" s="44">
        <v>278.96464715145459</v>
      </c>
      <c r="I38" s="44">
        <f t="shared" si="0"/>
        <v>11.266832230241658</v>
      </c>
      <c r="K38" s="116"/>
    </row>
    <row r="39" spans="2:11" x14ac:dyDescent="0.35">
      <c r="B39" s="51" t="s">
        <v>69</v>
      </c>
      <c r="C39" s="60">
        <v>752</v>
      </c>
      <c r="D39" s="60">
        <v>6620</v>
      </c>
      <c r="E39" s="60">
        <v>66</v>
      </c>
      <c r="F39" s="44">
        <v>324.95030680148648</v>
      </c>
      <c r="G39" s="44">
        <v>26.425099213873256</v>
      </c>
      <c r="H39" s="44">
        <v>298.52520758761324</v>
      </c>
      <c r="I39" s="44">
        <f t="shared" si="0"/>
        <v>12.297032611740832</v>
      </c>
      <c r="K39" s="116"/>
    </row>
    <row r="40" spans="2:11" x14ac:dyDescent="0.35">
      <c r="B40" s="51" t="s">
        <v>70</v>
      </c>
      <c r="C40" s="60">
        <v>699</v>
      </c>
      <c r="D40" s="60">
        <v>5901</v>
      </c>
      <c r="E40" s="60">
        <v>128</v>
      </c>
      <c r="F40" s="44">
        <v>293.36467033197636</v>
      </c>
      <c r="G40" s="44">
        <v>23.561400987015475</v>
      </c>
      <c r="H40" s="44">
        <v>269.80326934496088</v>
      </c>
      <c r="I40" s="44">
        <f t="shared" si="0"/>
        <v>12.451070736143729</v>
      </c>
      <c r="K40" s="116"/>
    </row>
    <row r="41" spans="2:11" x14ac:dyDescent="0.35">
      <c r="B41" s="51" t="s">
        <v>71</v>
      </c>
      <c r="C41" s="60">
        <v>669</v>
      </c>
      <c r="D41" s="85">
        <v>5506</v>
      </c>
      <c r="E41" s="111">
        <v>223</v>
      </c>
      <c r="F41" s="44">
        <v>273.32897532276519</v>
      </c>
      <c r="G41" s="44">
        <v>21.97946082059315</v>
      </c>
      <c r="H41" s="44">
        <v>251.34951450217204</v>
      </c>
      <c r="I41" s="44">
        <f t="shared" si="0"/>
        <v>12.435654248018491</v>
      </c>
      <c r="K41" s="116"/>
    </row>
    <row r="42" spans="2:11" x14ac:dyDescent="0.35">
      <c r="B42" s="51" t="s">
        <v>72</v>
      </c>
      <c r="C42" s="60">
        <v>759</v>
      </c>
      <c r="D42" s="85">
        <v>5365</v>
      </c>
      <c r="E42" s="111">
        <v>148</v>
      </c>
      <c r="F42" s="44">
        <v>302.13765375582182</v>
      </c>
      <c r="G42" s="44">
        <v>20.927169160568923</v>
      </c>
      <c r="H42" s="44">
        <v>281.21048459525286</v>
      </c>
      <c r="I42" s="44">
        <f t="shared" si="0"/>
        <v>14.437578797093641</v>
      </c>
      <c r="J42" s="14"/>
      <c r="K42" s="116"/>
    </row>
    <row r="43" spans="2:11" x14ac:dyDescent="0.35">
      <c r="B43" s="51" t="s">
        <v>73</v>
      </c>
      <c r="C43" s="60">
        <v>760</v>
      </c>
      <c r="D43" s="85">
        <v>5066</v>
      </c>
      <c r="E43" s="111">
        <v>131</v>
      </c>
      <c r="F43" s="44">
        <v>294.68786351298951</v>
      </c>
      <c r="G43" s="44">
        <v>19.193937958797065</v>
      </c>
      <c r="H43" s="44">
        <v>275.49392555419246</v>
      </c>
      <c r="I43" s="44">
        <f t="shared" si="0"/>
        <v>15.353173702321291</v>
      </c>
      <c r="J43" s="14"/>
      <c r="K43" s="116"/>
    </row>
    <row r="44" spans="2:11" x14ac:dyDescent="0.35">
      <c r="B44" s="51" t="s">
        <v>223</v>
      </c>
      <c r="C44" s="60">
        <v>761</v>
      </c>
      <c r="D44" s="85">
        <v>4872</v>
      </c>
      <c r="E44" s="111">
        <v>156</v>
      </c>
      <c r="F44" s="44">
        <v>286.780223093156</v>
      </c>
      <c r="G44" s="44">
        <v>18.173787966505323</v>
      </c>
      <c r="H44" s="44">
        <v>268.60643512665115</v>
      </c>
      <c r="I44" s="44">
        <f>F44/G44</f>
        <v>15.779881641719275</v>
      </c>
      <c r="J44" s="14"/>
      <c r="K44" s="116"/>
    </row>
    <row r="45" spans="2:11" x14ac:dyDescent="0.35">
      <c r="B45" s="86" t="s">
        <v>119</v>
      </c>
      <c r="C45" s="117"/>
      <c r="D45" s="117"/>
      <c r="E45" s="117"/>
      <c r="F45" s="119"/>
      <c r="G45" s="119"/>
      <c r="H45" s="119"/>
      <c r="I45" s="89"/>
      <c r="J45" s="14"/>
    </row>
    <row r="46" spans="2:11" ht="14.25" customHeight="1" x14ac:dyDescent="0.35">
      <c r="B46" s="50" t="s">
        <v>80</v>
      </c>
      <c r="C46" s="121"/>
      <c r="D46" s="121"/>
      <c r="E46" s="121"/>
      <c r="F46" s="122"/>
      <c r="G46" s="122"/>
      <c r="H46" s="122"/>
    </row>
    <row r="47" spans="2:11" x14ac:dyDescent="0.35">
      <c r="B47" s="16"/>
    </row>
  </sheetData>
  <phoneticPr fontId="40" type="noConversion"/>
  <hyperlinks>
    <hyperlink ref="A1" r:id="rId1" location="Index!A1" xr:uid="{4D902E8E-1627-477C-A027-583F0498E7CA}"/>
  </hyperlinks>
  <pageMargins left="0.7" right="0.7" top="0.75" bottom="0.75" header="0.3" footer="0.3"/>
  <pageSetup paperSize="9" scale="71" orientation="landscape" r:id="rId2"/>
  <headerFooter>
    <oddHeader>&amp;C&amp;"Calibri"&amp;12&amp;KFF0000OFFICIAL: Sensitive&amp;1#</oddHeader>
    <oddFooter>&amp;C&amp;1#&amp;"Calibri"&amp;12&amp;KFF0000OFFICIAL: Sensitive</oddFooter>
  </headerFooter>
  <rowBreaks count="1" manualBreakCount="1">
    <brk id="23" max="16383"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3FF0-5FA1-4F02-A33B-D55003D8A8E2}">
  <dimension ref="A1:I23"/>
  <sheetViews>
    <sheetView showGridLines="0" zoomScaleNormal="100" zoomScaleSheetLayoutView="160" workbookViewId="0">
      <selection activeCell="D27" sqref="D27"/>
    </sheetView>
  </sheetViews>
  <sheetFormatPr defaultRowHeight="14.5" x14ac:dyDescent="0.35"/>
  <cols>
    <col min="3" max="3" width="15.1796875" customWidth="1"/>
    <col min="4" max="4" width="15.81640625" customWidth="1"/>
    <col min="5" max="5" width="15.453125" customWidth="1"/>
    <col min="6" max="6" width="16" customWidth="1"/>
  </cols>
  <sheetData>
    <row r="1" spans="1:8" x14ac:dyDescent="0.35">
      <c r="A1" s="3" t="s">
        <v>47</v>
      </c>
    </row>
    <row r="2" spans="1:8" ht="15" thickBot="1" x14ac:dyDescent="0.4">
      <c r="B2" s="8" t="s">
        <v>148</v>
      </c>
    </row>
    <row r="3" spans="1:8" ht="46.5" thickBot="1" x14ac:dyDescent="0.4">
      <c r="B3" s="5" t="s">
        <v>49</v>
      </c>
      <c r="C3" s="5" t="s">
        <v>149</v>
      </c>
      <c r="D3" s="5" t="s">
        <v>150</v>
      </c>
      <c r="E3" s="5" t="s">
        <v>151</v>
      </c>
      <c r="F3" s="5" t="s">
        <v>152</v>
      </c>
      <c r="G3" s="5" t="s">
        <v>153</v>
      </c>
      <c r="H3" s="5" t="s">
        <v>82</v>
      </c>
    </row>
    <row r="4" spans="1:8" x14ac:dyDescent="0.35">
      <c r="B4" s="51" t="s">
        <v>57</v>
      </c>
      <c r="C4" s="30">
        <v>101</v>
      </c>
      <c r="D4" s="30">
        <v>949</v>
      </c>
      <c r="E4" s="31">
        <v>0.51300000000000001</v>
      </c>
      <c r="F4" s="31">
        <v>0.34899999999999998</v>
      </c>
      <c r="G4" s="31">
        <v>0.16400000000000003</v>
      </c>
      <c r="H4" s="44">
        <v>1.4699140401146134</v>
      </c>
    </row>
    <row r="5" spans="1:8" x14ac:dyDescent="0.35">
      <c r="B5" s="51" t="s">
        <v>58</v>
      </c>
      <c r="C5" s="30">
        <v>96</v>
      </c>
      <c r="D5" s="30">
        <v>976</v>
      </c>
      <c r="E5" s="31">
        <v>0.503</v>
      </c>
      <c r="F5" s="31">
        <v>0.33600000000000002</v>
      </c>
      <c r="G5" s="31">
        <v>0.16699999999999998</v>
      </c>
      <c r="H5" s="44">
        <v>1.4970238095238095</v>
      </c>
    </row>
    <row r="6" spans="1:8" x14ac:dyDescent="0.35">
      <c r="B6" s="51" t="s">
        <v>59</v>
      </c>
      <c r="C6" s="30">
        <v>84</v>
      </c>
      <c r="D6" s="35">
        <v>1000</v>
      </c>
      <c r="E6" s="31">
        <v>0.45200000000000001</v>
      </c>
      <c r="F6" s="31">
        <v>0.32800000000000001</v>
      </c>
      <c r="G6" s="31">
        <v>0.124</v>
      </c>
      <c r="H6" s="44">
        <v>1.3780487804878048</v>
      </c>
    </row>
    <row r="7" spans="1:8" x14ac:dyDescent="0.35">
      <c r="B7" s="51" t="s">
        <v>60</v>
      </c>
      <c r="C7" s="30">
        <v>127</v>
      </c>
      <c r="D7" s="35">
        <v>1110</v>
      </c>
      <c r="E7" s="31">
        <v>0.55000000000000004</v>
      </c>
      <c r="F7" s="31">
        <v>0.36299999999999999</v>
      </c>
      <c r="G7" s="31">
        <v>0.18700000000000006</v>
      </c>
      <c r="H7" s="44">
        <v>1.5151515151515154</v>
      </c>
    </row>
    <row r="8" spans="1:8" x14ac:dyDescent="0.35">
      <c r="B8" s="51" t="s">
        <v>61</v>
      </c>
      <c r="C8" s="30">
        <v>115</v>
      </c>
      <c r="D8" s="35">
        <v>1125</v>
      </c>
      <c r="E8" s="31">
        <v>0.53700000000000003</v>
      </c>
      <c r="F8" s="31">
        <v>0.34799999999999998</v>
      </c>
      <c r="G8" s="31">
        <v>0.18900000000000006</v>
      </c>
      <c r="H8" s="44">
        <v>1.5431034482758623</v>
      </c>
    </row>
    <row r="9" spans="1:8" x14ac:dyDescent="0.35">
      <c r="B9" s="51" t="s">
        <v>62</v>
      </c>
      <c r="C9" s="30">
        <v>139</v>
      </c>
      <c r="D9" s="35">
        <v>1141</v>
      </c>
      <c r="E9" s="31">
        <v>0.51100000000000001</v>
      </c>
      <c r="F9" s="31">
        <v>0.36799999999999999</v>
      </c>
      <c r="G9" s="31">
        <v>0.14300000000000002</v>
      </c>
      <c r="H9" s="44">
        <v>1.3885869565217392</v>
      </c>
    </row>
    <row r="10" spans="1:8" x14ac:dyDescent="0.35">
      <c r="B10" s="51" t="s">
        <v>63</v>
      </c>
      <c r="C10" s="30">
        <v>163</v>
      </c>
      <c r="D10" s="35">
        <v>1296</v>
      </c>
      <c r="E10" s="31">
        <v>0.56999999999999995</v>
      </c>
      <c r="F10" s="31">
        <v>0.38900000000000001</v>
      </c>
      <c r="G10" s="31">
        <v>0.18099999999999994</v>
      </c>
      <c r="H10" s="44">
        <v>1.4652956298200512</v>
      </c>
    </row>
    <row r="11" spans="1:8" x14ac:dyDescent="0.35">
      <c r="B11" s="51" t="s">
        <v>64</v>
      </c>
      <c r="C11" s="30">
        <v>240</v>
      </c>
      <c r="D11" s="35">
        <v>1468</v>
      </c>
      <c r="E11" s="31">
        <v>0.60599999999999998</v>
      </c>
      <c r="F11" s="31">
        <v>0.42799999999999999</v>
      </c>
      <c r="G11" s="31">
        <v>0.17799999999999999</v>
      </c>
      <c r="H11" s="44">
        <v>1.4158878504672896</v>
      </c>
    </row>
    <row r="12" spans="1:8" x14ac:dyDescent="0.35">
      <c r="B12" s="51" t="s">
        <v>65</v>
      </c>
      <c r="C12" s="30">
        <v>185</v>
      </c>
      <c r="D12" s="35">
        <v>1494</v>
      </c>
      <c r="E12" s="31">
        <v>0.55800000000000005</v>
      </c>
      <c r="F12" s="31">
        <v>0.42299999999999999</v>
      </c>
      <c r="G12" s="31">
        <v>0.13500000000000006</v>
      </c>
      <c r="H12" s="44">
        <v>1.3191489361702129</v>
      </c>
    </row>
    <row r="13" spans="1:8" x14ac:dyDescent="0.35">
      <c r="B13" s="51" t="s">
        <v>66</v>
      </c>
      <c r="C13" s="30">
        <v>237</v>
      </c>
      <c r="D13" s="35">
        <v>1567</v>
      </c>
      <c r="E13" s="31">
        <v>0.48799999999999999</v>
      </c>
      <c r="F13" s="31">
        <v>0.38900000000000001</v>
      </c>
      <c r="G13" s="31">
        <v>9.8999999999999977E-2</v>
      </c>
      <c r="H13" s="44">
        <v>1.2544987146529563</v>
      </c>
    </row>
    <row r="14" spans="1:8" x14ac:dyDescent="0.35">
      <c r="B14" s="51" t="s">
        <v>67</v>
      </c>
      <c r="C14" s="30">
        <v>244</v>
      </c>
      <c r="D14" s="35">
        <v>1549</v>
      </c>
      <c r="E14" s="31">
        <v>0.503</v>
      </c>
      <c r="F14" s="31">
        <v>0.38800000000000001</v>
      </c>
      <c r="G14" s="31">
        <v>0.11499999999999999</v>
      </c>
      <c r="H14" s="44">
        <v>1.2963917525773196</v>
      </c>
    </row>
    <row r="15" spans="1:8" x14ac:dyDescent="0.35">
      <c r="B15" s="51" t="s">
        <v>68</v>
      </c>
      <c r="C15" s="30">
        <v>233</v>
      </c>
      <c r="D15" s="35">
        <v>1410</v>
      </c>
      <c r="E15" s="31">
        <v>0.47099999999999997</v>
      </c>
      <c r="F15" s="31">
        <v>0.36499999999999999</v>
      </c>
      <c r="G15" s="31">
        <v>0.10599999999999998</v>
      </c>
      <c r="H15" s="44">
        <v>1.2904109589041095</v>
      </c>
    </row>
    <row r="16" spans="1:8" x14ac:dyDescent="0.35">
      <c r="B16" s="51" t="s">
        <v>69</v>
      </c>
      <c r="C16" s="30">
        <v>289</v>
      </c>
      <c r="D16" s="35">
        <v>1523</v>
      </c>
      <c r="E16" s="31">
        <v>0.49299999999999999</v>
      </c>
      <c r="F16" s="31">
        <v>0.373</v>
      </c>
      <c r="G16" s="31">
        <v>0.12</v>
      </c>
      <c r="H16" s="44">
        <v>1.32171581769437</v>
      </c>
    </row>
    <row r="17" spans="2:9" x14ac:dyDescent="0.35">
      <c r="B17" s="51" t="s">
        <v>70</v>
      </c>
      <c r="C17" s="30">
        <v>308</v>
      </c>
      <c r="D17" s="35">
        <v>1701</v>
      </c>
      <c r="E17" s="31">
        <v>0.47799999999999998</v>
      </c>
      <c r="F17" s="31">
        <v>0.378</v>
      </c>
      <c r="G17" s="31">
        <v>9.9999999999999978E-2</v>
      </c>
      <c r="H17" s="44">
        <v>1.2645502645502644</v>
      </c>
    </row>
    <row r="18" spans="2:9" x14ac:dyDescent="0.35">
      <c r="B18" s="51" t="s">
        <v>71</v>
      </c>
      <c r="C18" s="30">
        <v>317</v>
      </c>
      <c r="D18" s="35">
        <v>1719</v>
      </c>
      <c r="E18" s="31">
        <v>0.47812971342383109</v>
      </c>
      <c r="F18" s="31">
        <v>0.36419491525423731</v>
      </c>
      <c r="G18" s="31">
        <v>0.11393479816959379</v>
      </c>
      <c r="H18" s="44">
        <v>1.3128401671672383</v>
      </c>
    </row>
    <row r="19" spans="2:9" x14ac:dyDescent="0.35">
      <c r="B19" s="51" t="s">
        <v>72</v>
      </c>
      <c r="C19" s="30">
        <v>299</v>
      </c>
      <c r="D19" s="35">
        <v>1582</v>
      </c>
      <c r="E19" s="31">
        <v>0.46400000000000002</v>
      </c>
      <c r="F19" s="31">
        <v>0.39400000000000002</v>
      </c>
      <c r="G19" s="31">
        <v>7.0000000000000007E-2</v>
      </c>
      <c r="H19" s="44">
        <v>1.2</v>
      </c>
      <c r="I19" s="76"/>
    </row>
    <row r="20" spans="2:9" x14ac:dyDescent="0.35">
      <c r="B20" s="51" t="s">
        <v>73</v>
      </c>
      <c r="C20" s="30">
        <v>302</v>
      </c>
      <c r="D20" s="35">
        <v>1452</v>
      </c>
      <c r="E20" s="31">
        <v>0.48</v>
      </c>
      <c r="F20" s="31">
        <v>0.38700000000000001</v>
      </c>
      <c r="G20" s="31">
        <v>9.2999999999999972E-2</v>
      </c>
      <c r="H20" s="44">
        <v>1.2403100775193798</v>
      </c>
      <c r="I20" s="76"/>
    </row>
    <row r="21" spans="2:9" x14ac:dyDescent="0.35">
      <c r="B21" s="101" t="s">
        <v>223</v>
      </c>
      <c r="C21" s="30">
        <v>265</v>
      </c>
      <c r="D21" s="35">
        <v>1321</v>
      </c>
      <c r="E21" s="31">
        <v>0.4577</v>
      </c>
      <c r="F21" s="31">
        <v>0.36220000000000002</v>
      </c>
      <c r="G21" s="31">
        <f>E21-F21</f>
        <v>9.5499999999999974E-2</v>
      </c>
      <c r="H21" s="44">
        <f>E21/F21</f>
        <v>1.2636664826062949</v>
      </c>
      <c r="I21" s="76"/>
    </row>
    <row r="22" spans="2:9" x14ac:dyDescent="0.35">
      <c r="B22" s="86" t="s">
        <v>119</v>
      </c>
      <c r="C22" s="89"/>
      <c r="D22" s="89"/>
      <c r="E22" s="92"/>
      <c r="F22" s="92"/>
      <c r="G22" s="92"/>
      <c r="H22" s="89"/>
    </row>
    <row r="23" spans="2:9" x14ac:dyDescent="0.35">
      <c r="B23" s="16"/>
      <c r="E23" s="81"/>
      <c r="F23" s="81"/>
      <c r="G23" s="81"/>
    </row>
  </sheetData>
  <hyperlinks>
    <hyperlink ref="A1" r:id="rId1" location="Index!A1" xr:uid="{BA85DB35-B281-4D5A-A86B-69AD0B1FBAD9}"/>
  </hyperlinks>
  <pageMargins left="0.7" right="0.7" top="0.75" bottom="0.75" header="0.3" footer="0.3"/>
  <pageSetup paperSize="9" orientation="landscape" r:id="rId2"/>
  <headerFooter>
    <oddHeader>&amp;C&amp;"Calibri"&amp;12&amp;KFF0000OFFICIAL: Sensitive&amp;1#</oddHeader>
    <oddFooter>&amp;C&amp;1#&amp;"Calibri"&amp;12&amp;KFF0000OFFICIAL: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1704-93AF-4C50-80B4-EB372E71DB82}">
  <dimension ref="A1:K27"/>
  <sheetViews>
    <sheetView showGridLines="0" zoomScaleNormal="100" zoomScaleSheetLayoutView="100" workbookViewId="0">
      <selection activeCell="F30" sqref="F30"/>
    </sheetView>
  </sheetViews>
  <sheetFormatPr defaultRowHeight="14.5" x14ac:dyDescent="0.35"/>
  <cols>
    <col min="3" max="3" width="13.26953125" customWidth="1"/>
    <col min="4" max="4" width="15.26953125" customWidth="1"/>
    <col min="5" max="5" width="14.81640625" bestFit="1" customWidth="1"/>
    <col min="6" max="6" width="16.1796875" customWidth="1"/>
    <col min="7" max="7" width="19.26953125" customWidth="1"/>
    <col min="8" max="8" width="20.26953125" customWidth="1"/>
    <col min="9" max="9" width="18.7265625" customWidth="1"/>
    <col min="11" max="11" width="20" bestFit="1" customWidth="1"/>
  </cols>
  <sheetData>
    <row r="1" spans="1:9" x14ac:dyDescent="0.35">
      <c r="A1" s="3" t="s">
        <v>47</v>
      </c>
    </row>
    <row r="2" spans="1:9" ht="15" thickBot="1" x14ac:dyDescent="0.4">
      <c r="B2" s="8" t="s">
        <v>154</v>
      </c>
    </row>
    <row r="3" spans="1:9" ht="48.5" thickBot="1" x14ac:dyDescent="0.4">
      <c r="B3" s="5" t="s">
        <v>49</v>
      </c>
      <c r="C3" s="5" t="s">
        <v>155</v>
      </c>
      <c r="D3" s="5" t="s">
        <v>156</v>
      </c>
      <c r="E3" s="5" t="s">
        <v>157</v>
      </c>
      <c r="F3" s="5" t="s">
        <v>158</v>
      </c>
      <c r="G3" s="5" t="s">
        <v>159</v>
      </c>
      <c r="H3" s="5" t="s">
        <v>160</v>
      </c>
      <c r="I3" s="5" t="s">
        <v>161</v>
      </c>
    </row>
    <row r="4" spans="1:9" x14ac:dyDescent="0.35">
      <c r="B4" s="51" t="s">
        <v>57</v>
      </c>
      <c r="C4" s="70">
        <v>221</v>
      </c>
      <c r="D4" s="70">
        <v>49</v>
      </c>
      <c r="E4" s="70">
        <v>3704</v>
      </c>
      <c r="F4" s="123">
        <v>713</v>
      </c>
      <c r="G4" s="124">
        <v>0.22171945701357465</v>
      </c>
      <c r="H4" s="124">
        <v>0.19249460043196545</v>
      </c>
      <c r="I4" s="124">
        <v>1.2484076433121018E-2</v>
      </c>
    </row>
    <row r="5" spans="1:9" x14ac:dyDescent="0.35">
      <c r="B5" s="51" t="s">
        <v>58</v>
      </c>
      <c r="C5" s="70">
        <v>232</v>
      </c>
      <c r="D5" s="70">
        <v>43</v>
      </c>
      <c r="E5" s="70">
        <v>3759</v>
      </c>
      <c r="F5" s="123">
        <v>715</v>
      </c>
      <c r="G5" s="124">
        <v>0.18534482758620691</v>
      </c>
      <c r="H5" s="124">
        <v>0.19021016227720139</v>
      </c>
      <c r="I5" s="124">
        <v>1.0774242044600351E-2</v>
      </c>
    </row>
    <row r="6" spans="1:9" x14ac:dyDescent="0.35">
      <c r="B6" s="51" t="s">
        <v>59</v>
      </c>
      <c r="C6" s="70">
        <v>247</v>
      </c>
      <c r="D6" s="70">
        <v>50</v>
      </c>
      <c r="E6" s="70">
        <v>3817</v>
      </c>
      <c r="F6" s="123">
        <v>706</v>
      </c>
      <c r="G6" s="124">
        <v>0.20242914979757085</v>
      </c>
      <c r="H6" s="124">
        <v>0.18496201205134924</v>
      </c>
      <c r="I6" s="124">
        <v>1.2303149606299213E-2</v>
      </c>
    </row>
    <row r="7" spans="1:9" x14ac:dyDescent="0.35">
      <c r="B7" s="51" t="s">
        <v>60</v>
      </c>
      <c r="C7" s="70">
        <v>261</v>
      </c>
      <c r="D7" s="70">
        <v>51</v>
      </c>
      <c r="E7" s="70">
        <v>3969</v>
      </c>
      <c r="F7" s="123">
        <v>714</v>
      </c>
      <c r="G7" s="124">
        <v>0.19540229885057472</v>
      </c>
      <c r="H7" s="124">
        <v>0.17989417989417988</v>
      </c>
      <c r="I7" s="124">
        <v>1.2056737588652482E-2</v>
      </c>
    </row>
    <row r="8" spans="1:9" x14ac:dyDescent="0.35">
      <c r="B8" s="51" t="s">
        <v>61</v>
      </c>
      <c r="C8" s="70">
        <v>293</v>
      </c>
      <c r="D8" s="70">
        <v>61</v>
      </c>
      <c r="E8" s="70">
        <v>4167</v>
      </c>
      <c r="F8" s="123">
        <v>785</v>
      </c>
      <c r="G8" s="124">
        <v>0.20819112627986347</v>
      </c>
      <c r="H8" s="124">
        <v>0.18838492920566355</v>
      </c>
      <c r="I8" s="124">
        <v>1.3677130044843049E-2</v>
      </c>
    </row>
    <row r="9" spans="1:9" x14ac:dyDescent="0.35">
      <c r="B9" s="51" t="s">
        <v>62</v>
      </c>
      <c r="C9" s="70">
        <v>344</v>
      </c>
      <c r="D9" s="70">
        <v>72</v>
      </c>
      <c r="E9" s="70">
        <v>4375</v>
      </c>
      <c r="F9" s="123">
        <v>840</v>
      </c>
      <c r="G9" s="124">
        <v>0.20930232558139536</v>
      </c>
      <c r="H9" s="124">
        <v>0.192</v>
      </c>
      <c r="I9" s="124">
        <v>1.5257469802924348E-2</v>
      </c>
    </row>
    <row r="10" spans="1:9" x14ac:dyDescent="0.35">
      <c r="B10" s="51" t="s">
        <v>63</v>
      </c>
      <c r="C10" s="70">
        <v>411</v>
      </c>
      <c r="D10" s="70">
        <v>80</v>
      </c>
      <c r="E10" s="70">
        <v>4915</v>
      </c>
      <c r="F10" s="123">
        <v>829</v>
      </c>
      <c r="G10" s="124">
        <v>0.19464720194647203</v>
      </c>
      <c r="H10" s="124">
        <v>0.1686673448626653</v>
      </c>
      <c r="I10" s="124">
        <v>1.5020653398422831E-2</v>
      </c>
    </row>
    <row r="11" spans="1:9" x14ac:dyDescent="0.35">
      <c r="B11" s="51" t="s">
        <v>64</v>
      </c>
      <c r="C11" s="70">
        <v>464</v>
      </c>
      <c r="D11" s="70">
        <v>108</v>
      </c>
      <c r="E11" s="70">
        <v>5391</v>
      </c>
      <c r="F11" s="123">
        <v>1158</v>
      </c>
      <c r="G11" s="124">
        <v>0.23275862068965517</v>
      </c>
      <c r="H11" s="124">
        <v>0.21480244852531999</v>
      </c>
      <c r="I11" s="124">
        <v>1.8445772843723313E-2</v>
      </c>
    </row>
    <row r="12" spans="1:9" x14ac:dyDescent="0.35">
      <c r="B12" s="51" t="s">
        <v>65</v>
      </c>
      <c r="C12" s="70">
        <v>463</v>
      </c>
      <c r="D12" s="70">
        <v>140</v>
      </c>
      <c r="E12" s="70">
        <v>5342</v>
      </c>
      <c r="F12" s="123">
        <v>1349</v>
      </c>
      <c r="G12" s="124">
        <v>0.30237580993520519</v>
      </c>
      <c r="H12" s="124">
        <v>0.25252714339198801</v>
      </c>
      <c r="I12" s="124">
        <v>2.4117140396210164E-2</v>
      </c>
    </row>
    <row r="13" spans="1:9" x14ac:dyDescent="0.35">
      <c r="B13" s="51" t="s">
        <v>66</v>
      </c>
      <c r="C13" s="70">
        <v>524</v>
      </c>
      <c r="D13" s="70">
        <v>202</v>
      </c>
      <c r="E13" s="70">
        <v>5779</v>
      </c>
      <c r="F13" s="123">
        <v>1723</v>
      </c>
      <c r="G13" s="124">
        <v>0.38549618320610685</v>
      </c>
      <c r="H13" s="124">
        <v>0.29814846859318223</v>
      </c>
      <c r="I13" s="124">
        <v>3.204823100111058E-2</v>
      </c>
    </row>
    <row r="14" spans="1:9" x14ac:dyDescent="0.35">
      <c r="B14" s="51" t="s">
        <v>67</v>
      </c>
      <c r="C14" s="70">
        <v>574</v>
      </c>
      <c r="D14" s="70">
        <v>218</v>
      </c>
      <c r="E14" s="70">
        <v>6097</v>
      </c>
      <c r="F14" s="123">
        <v>1914</v>
      </c>
      <c r="G14" s="124">
        <v>0.37979094076655051</v>
      </c>
      <c r="H14" s="124">
        <v>0.31392488108906019</v>
      </c>
      <c r="I14" s="124">
        <v>3.2678758806775593E-2</v>
      </c>
    </row>
    <row r="15" spans="1:9" x14ac:dyDescent="0.35">
      <c r="B15" s="51" t="s">
        <v>68</v>
      </c>
      <c r="C15" s="71">
        <v>687</v>
      </c>
      <c r="D15" s="71">
        <v>301</v>
      </c>
      <c r="E15" s="71">
        <v>6696</v>
      </c>
      <c r="F15" s="123">
        <v>2340</v>
      </c>
      <c r="G15" s="124">
        <v>0.438136826783115</v>
      </c>
      <c r="H15" s="124">
        <v>0.34946236559139787</v>
      </c>
      <c r="I15" s="124">
        <v>4.0769334958688883E-2</v>
      </c>
    </row>
    <row r="16" spans="1:9" x14ac:dyDescent="0.35">
      <c r="B16" s="51" t="s">
        <v>69</v>
      </c>
      <c r="C16" s="71">
        <v>752</v>
      </c>
      <c r="D16" s="71">
        <v>331</v>
      </c>
      <c r="E16" s="71">
        <v>6620</v>
      </c>
      <c r="F16" s="123">
        <v>2343</v>
      </c>
      <c r="G16" s="124">
        <v>0.44015957446808512</v>
      </c>
      <c r="H16" s="124">
        <v>0.3539274924471299</v>
      </c>
      <c r="I16" s="124">
        <v>4.489962018448182E-2</v>
      </c>
    </row>
    <row r="17" spans="2:11" x14ac:dyDescent="0.35">
      <c r="B17" s="51" t="s">
        <v>70</v>
      </c>
      <c r="C17" s="71">
        <v>699</v>
      </c>
      <c r="D17" s="71">
        <v>323</v>
      </c>
      <c r="E17" s="71">
        <v>5901</v>
      </c>
      <c r="F17" s="123">
        <v>2239</v>
      </c>
      <c r="G17" s="124">
        <v>0.46208869814020026</v>
      </c>
      <c r="H17" s="124">
        <v>0.37942721572614813</v>
      </c>
      <c r="I17" s="124">
        <v>4.8939393939393942E-2</v>
      </c>
    </row>
    <row r="18" spans="2:11" x14ac:dyDescent="0.35">
      <c r="B18" s="51" t="s">
        <v>71</v>
      </c>
      <c r="C18" s="71">
        <v>669</v>
      </c>
      <c r="D18" s="71">
        <v>325</v>
      </c>
      <c r="E18" s="71">
        <v>5506</v>
      </c>
      <c r="F18" s="123">
        <v>2218</v>
      </c>
      <c r="G18" s="124">
        <v>0.4857997010463378</v>
      </c>
      <c r="H18" s="124">
        <v>0.40283327279331638</v>
      </c>
      <c r="I18" s="124">
        <v>5.2631578947368418E-2</v>
      </c>
    </row>
    <row r="19" spans="2:11" x14ac:dyDescent="0.35">
      <c r="B19" s="51" t="s">
        <v>72</v>
      </c>
      <c r="C19" s="71">
        <v>759</v>
      </c>
      <c r="D19" s="71">
        <v>375</v>
      </c>
      <c r="E19" s="71">
        <v>5365</v>
      </c>
      <c r="F19" s="123">
        <v>2151</v>
      </c>
      <c r="G19" s="124">
        <v>0.495</v>
      </c>
      <c r="H19" s="124">
        <v>0.40100000000000002</v>
      </c>
      <c r="I19" s="124">
        <v>6.0999999999999999E-2</v>
      </c>
      <c r="J19" s="76"/>
      <c r="K19" s="179"/>
    </row>
    <row r="20" spans="2:11" x14ac:dyDescent="0.35">
      <c r="B20" s="51" t="s">
        <v>73</v>
      </c>
      <c r="C20" s="71">
        <v>760</v>
      </c>
      <c r="D20" s="71">
        <v>329</v>
      </c>
      <c r="E20" s="71">
        <v>5066</v>
      </c>
      <c r="F20" s="123">
        <v>1742</v>
      </c>
      <c r="G20" s="124">
        <v>0.434</v>
      </c>
      <c r="H20" s="124">
        <v>0.34399999999999997</v>
      </c>
      <c r="I20" s="124">
        <v>5.7000000000000002E-2</v>
      </c>
      <c r="J20" s="76"/>
      <c r="K20" s="179"/>
    </row>
    <row r="21" spans="2:11" x14ac:dyDescent="0.35">
      <c r="B21" s="51" t="s">
        <v>223</v>
      </c>
      <c r="C21" s="71">
        <v>761</v>
      </c>
      <c r="D21" s="71">
        <v>338</v>
      </c>
      <c r="E21" s="71">
        <v>4872</v>
      </c>
      <c r="F21" s="123">
        <v>1714</v>
      </c>
      <c r="G21" s="124">
        <f>D21/C21</f>
        <v>0.44415243101182655</v>
      </c>
      <c r="H21" s="124">
        <f>F21/E21</f>
        <v>0.35180623973727421</v>
      </c>
      <c r="I21" s="124">
        <v>0.06</v>
      </c>
      <c r="J21" s="76"/>
      <c r="K21" s="179"/>
    </row>
    <row r="22" spans="2:11" x14ac:dyDescent="0.35">
      <c r="B22" s="86" t="s">
        <v>119</v>
      </c>
      <c r="C22" s="117"/>
      <c r="D22" s="117"/>
      <c r="E22" s="117"/>
      <c r="F22" s="117"/>
      <c r="G22" s="125"/>
      <c r="H22" s="125"/>
      <c r="I22" s="125"/>
      <c r="J22" s="76"/>
    </row>
    <row r="23" spans="2:11" x14ac:dyDescent="0.35">
      <c r="B23" s="17" t="s">
        <v>162</v>
      </c>
      <c r="C23" s="121"/>
      <c r="D23" s="121"/>
      <c r="E23" s="121"/>
      <c r="F23" s="121"/>
      <c r="G23" s="126"/>
      <c r="H23" s="126"/>
      <c r="I23" s="126"/>
    </row>
    <row r="24" spans="2:11" x14ac:dyDescent="0.35">
      <c r="B24" s="17"/>
      <c r="G24" s="126"/>
      <c r="H24" s="126"/>
      <c r="I24" s="126"/>
    </row>
    <row r="27" spans="2:11" x14ac:dyDescent="0.35">
      <c r="B27" s="76"/>
    </row>
  </sheetData>
  <hyperlinks>
    <hyperlink ref="A1" r:id="rId1" location="Index!A1" xr:uid="{09B707E4-95F4-4F3B-A056-02F22EAC8E37}"/>
  </hyperlinks>
  <pageMargins left="0.7" right="0.7" top="0.75" bottom="0.75" header="0.3" footer="0.3"/>
  <pageSetup paperSize="9" scale="96" orientation="landscape" r:id="rId2"/>
  <headerFooter>
    <oddHeader>&amp;C&amp;"Calibri"&amp;12&amp;KFF0000OFFICIAL: Sensitive&amp;1#</oddHeader>
    <oddFooter>&amp;C&amp;1#&amp;"Calibri"&amp;12&amp;KFF0000OFFICIAL: Sensitive</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2786-0061-43A5-8287-A220A769B007}">
  <dimension ref="A1:L14"/>
  <sheetViews>
    <sheetView showGridLines="0" zoomScaleNormal="100" zoomScaleSheetLayoutView="145" workbookViewId="0">
      <selection activeCell="D20" sqref="D20"/>
    </sheetView>
  </sheetViews>
  <sheetFormatPr defaultRowHeight="14.5" x14ac:dyDescent="0.35"/>
  <cols>
    <col min="2" max="2" width="14" customWidth="1"/>
    <col min="3" max="3" width="18.81640625" customWidth="1"/>
    <col min="4" max="5" width="21" customWidth="1"/>
  </cols>
  <sheetData>
    <row r="1" spans="1:12" s="37" customFormat="1" x14ac:dyDescent="0.35">
      <c r="A1" s="3" t="s">
        <v>47</v>
      </c>
      <c r="C1"/>
      <c r="D1"/>
      <c r="E1"/>
      <c r="F1"/>
    </row>
    <row r="2" spans="1:12" ht="29.5" customHeight="1" x14ac:dyDescent="0.35">
      <c r="B2" s="195" t="s">
        <v>231</v>
      </c>
      <c r="C2" s="195"/>
      <c r="D2" s="195"/>
      <c r="E2" s="195"/>
      <c r="G2" s="16"/>
      <c r="H2" s="16"/>
      <c r="I2" s="16"/>
      <c r="J2" s="16"/>
      <c r="K2" s="16"/>
      <c r="L2" s="16"/>
    </row>
    <row r="3" spans="1:12" ht="37.5" x14ac:dyDescent="0.35">
      <c r="B3" s="113" t="s">
        <v>49</v>
      </c>
      <c r="C3" s="127" t="s">
        <v>228</v>
      </c>
      <c r="D3" s="128" t="s">
        <v>229</v>
      </c>
      <c r="E3" s="128" t="s">
        <v>230</v>
      </c>
      <c r="G3" s="16"/>
      <c r="H3" s="16"/>
      <c r="I3" s="16"/>
      <c r="J3" s="16"/>
      <c r="K3" s="16"/>
      <c r="L3" s="16"/>
    </row>
    <row r="4" spans="1:12" x14ac:dyDescent="0.35">
      <c r="B4" s="129" t="s">
        <v>68</v>
      </c>
      <c r="C4" s="130">
        <v>111</v>
      </c>
      <c r="D4" s="130">
        <v>27</v>
      </c>
      <c r="E4" s="75">
        <v>0.24324324324324326</v>
      </c>
      <c r="G4" s="16"/>
      <c r="H4" s="16"/>
      <c r="I4" s="16"/>
      <c r="J4" s="16"/>
      <c r="K4" s="16"/>
      <c r="L4" s="16"/>
    </row>
    <row r="5" spans="1:12" x14ac:dyDescent="0.35">
      <c r="B5" s="131" t="s">
        <v>69</v>
      </c>
      <c r="C5" s="111">
        <v>90</v>
      </c>
      <c r="D5" s="111">
        <v>11</v>
      </c>
      <c r="E5" s="68">
        <v>0.12222222222222222</v>
      </c>
      <c r="G5" s="16"/>
      <c r="H5" s="16"/>
    </row>
    <row r="6" spans="1:12" x14ac:dyDescent="0.35">
      <c r="B6" s="131" t="s">
        <v>70</v>
      </c>
      <c r="C6" s="111">
        <v>100</v>
      </c>
      <c r="D6" s="111">
        <v>8</v>
      </c>
      <c r="E6" s="112">
        <v>0.08</v>
      </c>
      <c r="G6" s="16"/>
      <c r="H6" s="16"/>
    </row>
    <row r="7" spans="1:12" x14ac:dyDescent="0.35">
      <c r="B7" s="131" t="s">
        <v>71</v>
      </c>
      <c r="C7" s="111">
        <v>104</v>
      </c>
      <c r="D7" s="111">
        <v>9</v>
      </c>
      <c r="E7" s="112">
        <v>8.6999999999999994E-2</v>
      </c>
      <c r="G7" s="16"/>
      <c r="H7" s="16"/>
    </row>
    <row r="8" spans="1:12" x14ac:dyDescent="0.35">
      <c r="B8" s="131" t="s">
        <v>72</v>
      </c>
      <c r="C8" s="111">
        <v>81</v>
      </c>
      <c r="D8" s="111">
        <v>5</v>
      </c>
      <c r="E8" s="112">
        <v>0.06</v>
      </c>
      <c r="F8" s="76"/>
    </row>
    <row r="9" spans="1:12" x14ac:dyDescent="0.35">
      <c r="B9" s="131" t="s">
        <v>73</v>
      </c>
      <c r="C9" s="111">
        <v>67</v>
      </c>
      <c r="D9" s="111">
        <v>7</v>
      </c>
      <c r="E9" s="112">
        <v>0.104</v>
      </c>
      <c r="F9" s="76"/>
    </row>
    <row r="10" spans="1:12" x14ac:dyDescent="0.35">
      <c r="B10" s="131" t="s">
        <v>223</v>
      </c>
      <c r="C10" s="111">
        <v>71</v>
      </c>
      <c r="D10" s="111">
        <v>3</v>
      </c>
      <c r="E10" s="112">
        <v>4.2000000000000003E-2</v>
      </c>
      <c r="F10" s="76"/>
    </row>
    <row r="11" spans="1:12" x14ac:dyDescent="0.35">
      <c r="B11" s="88" t="s">
        <v>163</v>
      </c>
      <c r="C11" s="89"/>
      <c r="D11" s="89"/>
      <c r="E11" s="125"/>
      <c r="F11" s="76"/>
    </row>
    <row r="12" spans="1:12" x14ac:dyDescent="0.35">
      <c r="B12" s="16" t="s">
        <v>164</v>
      </c>
      <c r="E12" s="126"/>
    </row>
    <row r="13" spans="1:12" x14ac:dyDescent="0.35">
      <c r="B13" s="50" t="s">
        <v>165</v>
      </c>
    </row>
    <row r="14" spans="1:12" x14ac:dyDescent="0.35">
      <c r="B14" s="50"/>
    </row>
  </sheetData>
  <mergeCells count="1">
    <mergeCell ref="B2:E2"/>
  </mergeCells>
  <phoneticPr fontId="40" type="noConversion"/>
  <hyperlinks>
    <hyperlink ref="A1" r:id="rId1" location="Index!A1" xr:uid="{1E4ECC88-02D4-43F2-8039-FD9072DF49DC}"/>
  </hyperlinks>
  <pageMargins left="0.7" right="0.7" top="0.75" bottom="0.75" header="0.3" footer="0.3"/>
  <pageSetup paperSize="9" scale="95" orientation="landscape" r:id="rId2"/>
  <headerFooter>
    <oddHeader>&amp;C&amp;"Calibri"&amp;12&amp;KFF0000OFFICIAL: Sensitive&amp;1#</oddHeader>
    <oddFooter>&amp;C&amp;1#&amp;"Calibri"&amp;12&amp;KFF0000OFFICIAL: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ECDB2-B67D-4CC0-ADE1-A433D4267C54}">
  <dimension ref="A1:L58"/>
  <sheetViews>
    <sheetView showGridLines="0" zoomScaleNormal="100" zoomScaleSheetLayoutView="70" workbookViewId="0">
      <selection activeCell="O14" sqref="O14"/>
    </sheetView>
  </sheetViews>
  <sheetFormatPr defaultColWidth="9.1796875" defaultRowHeight="14.5" x14ac:dyDescent="0.35"/>
  <cols>
    <col min="2" max="2" width="9.1796875" customWidth="1"/>
    <col min="3" max="7" width="17.81640625" customWidth="1"/>
    <col min="19" max="19" width="28.7265625" customWidth="1"/>
    <col min="20" max="20" width="28.54296875" customWidth="1"/>
    <col min="21" max="21" width="34.7265625" customWidth="1"/>
  </cols>
  <sheetData>
    <row r="1" spans="1:12" x14ac:dyDescent="0.35">
      <c r="A1" s="3" t="s">
        <v>47</v>
      </c>
      <c r="B1" s="132"/>
      <c r="C1" s="132"/>
      <c r="D1" s="132"/>
      <c r="E1" s="132"/>
      <c r="F1" s="132"/>
      <c r="G1" s="132"/>
      <c r="H1" s="132"/>
      <c r="I1" s="132"/>
      <c r="J1" s="132"/>
      <c r="K1" s="107"/>
      <c r="L1" s="132"/>
    </row>
    <row r="2" spans="1:12" x14ac:dyDescent="0.35">
      <c r="A2" s="132"/>
      <c r="B2" s="133" t="s">
        <v>166</v>
      </c>
      <c r="C2" s="132"/>
      <c r="D2" s="132"/>
      <c r="E2" s="132"/>
      <c r="F2" s="132"/>
      <c r="G2" s="132"/>
      <c r="H2" s="132"/>
      <c r="I2" s="132"/>
      <c r="J2" s="132"/>
      <c r="K2" s="107"/>
      <c r="L2" s="132"/>
    </row>
    <row r="3" spans="1:12" ht="37.5" x14ac:dyDescent="0.35">
      <c r="A3" s="132"/>
      <c r="B3" s="113" t="s">
        <v>49</v>
      </c>
      <c r="C3" s="134" t="s">
        <v>167</v>
      </c>
      <c r="D3" s="134" t="s">
        <v>168</v>
      </c>
      <c r="E3" s="134" t="s">
        <v>169</v>
      </c>
      <c r="F3" s="132"/>
      <c r="G3" s="132"/>
      <c r="H3" s="132"/>
      <c r="I3" s="132"/>
      <c r="J3" s="132"/>
      <c r="K3" s="132"/>
    </row>
    <row r="4" spans="1:12" x14ac:dyDescent="0.35">
      <c r="A4" s="132"/>
      <c r="B4" s="135" t="s">
        <v>57</v>
      </c>
      <c r="C4" s="136">
        <v>248</v>
      </c>
      <c r="D4" s="136">
        <v>2367</v>
      </c>
      <c r="E4" s="136">
        <v>157</v>
      </c>
      <c r="F4" s="107"/>
      <c r="G4" s="132"/>
      <c r="I4" s="135"/>
      <c r="J4" s="137"/>
    </row>
    <row r="5" spans="1:12" x14ac:dyDescent="0.35">
      <c r="A5" s="132"/>
      <c r="B5" s="135" t="s">
        <v>58</v>
      </c>
      <c r="C5" s="136">
        <v>201</v>
      </c>
      <c r="D5" s="136">
        <v>2756</v>
      </c>
      <c r="E5" s="136">
        <v>99</v>
      </c>
      <c r="F5" s="107"/>
      <c r="G5" s="132"/>
    </row>
    <row r="6" spans="1:12" x14ac:dyDescent="0.35">
      <c r="A6" s="132"/>
      <c r="B6" s="135" t="s">
        <v>59</v>
      </c>
      <c r="C6" s="136">
        <v>226</v>
      </c>
      <c r="D6" s="136">
        <v>2637</v>
      </c>
      <c r="E6" s="136">
        <v>191</v>
      </c>
      <c r="F6" s="107"/>
      <c r="G6" s="132"/>
    </row>
    <row r="7" spans="1:12" x14ac:dyDescent="0.35">
      <c r="A7" s="132"/>
      <c r="B7" s="135" t="s">
        <v>60</v>
      </c>
      <c r="C7" s="136">
        <v>211</v>
      </c>
      <c r="D7" s="136">
        <v>2417</v>
      </c>
      <c r="E7" s="136">
        <v>178</v>
      </c>
      <c r="F7" s="107"/>
      <c r="G7" s="132"/>
    </row>
    <row r="8" spans="1:12" x14ac:dyDescent="0.35">
      <c r="A8" s="132"/>
      <c r="B8" s="135" t="s">
        <v>61</v>
      </c>
      <c r="C8" s="136">
        <v>236</v>
      </c>
      <c r="D8" s="136">
        <v>2068</v>
      </c>
      <c r="E8" s="136">
        <v>170</v>
      </c>
      <c r="F8" s="107"/>
      <c r="G8" s="132"/>
    </row>
    <row r="9" spans="1:12" x14ac:dyDescent="0.35">
      <c r="A9" s="132"/>
      <c r="B9" s="135" t="s">
        <v>62</v>
      </c>
      <c r="C9" s="136">
        <v>236</v>
      </c>
      <c r="D9" s="136">
        <v>2311</v>
      </c>
      <c r="E9" s="136">
        <v>133</v>
      </c>
      <c r="F9" s="107"/>
      <c r="G9" s="132"/>
    </row>
    <row r="10" spans="1:12" x14ac:dyDescent="0.35">
      <c r="A10" s="132"/>
      <c r="B10" s="135" t="s">
        <v>63</v>
      </c>
      <c r="C10" s="136">
        <v>194</v>
      </c>
      <c r="D10" s="136">
        <v>2264</v>
      </c>
      <c r="E10" s="136">
        <v>114</v>
      </c>
    </row>
    <row r="11" spans="1:12" x14ac:dyDescent="0.35">
      <c r="A11" s="132"/>
      <c r="B11" s="135" t="s">
        <v>64</v>
      </c>
      <c r="C11" s="136">
        <v>194</v>
      </c>
      <c r="D11" s="136">
        <v>2252</v>
      </c>
      <c r="E11" s="136">
        <v>105</v>
      </c>
    </row>
    <row r="12" spans="1:12" x14ac:dyDescent="0.35">
      <c r="A12" s="132"/>
      <c r="B12" s="135" t="s">
        <v>65</v>
      </c>
      <c r="C12" s="136">
        <v>289</v>
      </c>
      <c r="D12" s="136">
        <v>2416</v>
      </c>
      <c r="E12" s="136">
        <v>148</v>
      </c>
    </row>
    <row r="13" spans="1:12" x14ac:dyDescent="0.35">
      <c r="A13" s="132"/>
      <c r="B13" s="135" t="s">
        <v>66</v>
      </c>
      <c r="C13" s="136">
        <v>316</v>
      </c>
      <c r="D13" s="136">
        <v>2286</v>
      </c>
      <c r="E13" s="136">
        <v>187</v>
      </c>
    </row>
    <row r="14" spans="1:12" x14ac:dyDescent="0.35">
      <c r="A14" s="132"/>
      <c r="B14" s="135" t="s">
        <v>67</v>
      </c>
      <c r="C14" s="136">
        <v>373</v>
      </c>
      <c r="D14" s="136">
        <v>2674</v>
      </c>
      <c r="E14" s="136">
        <v>188</v>
      </c>
    </row>
    <row r="15" spans="1:12" x14ac:dyDescent="0.35">
      <c r="A15" s="132"/>
      <c r="B15" s="140" t="s">
        <v>68</v>
      </c>
      <c r="C15" s="136">
        <v>497</v>
      </c>
      <c r="D15" s="136">
        <v>3184</v>
      </c>
      <c r="E15" s="136">
        <v>286</v>
      </c>
    </row>
    <row r="16" spans="1:12" x14ac:dyDescent="0.35">
      <c r="A16" s="132"/>
      <c r="B16" s="140" t="s">
        <v>69</v>
      </c>
      <c r="C16" s="136">
        <v>461</v>
      </c>
      <c r="D16" s="136">
        <v>3189</v>
      </c>
      <c r="E16" s="136">
        <v>369</v>
      </c>
    </row>
    <row r="17" spans="1:7" x14ac:dyDescent="0.35">
      <c r="A17" s="132"/>
      <c r="B17" s="140" t="s">
        <v>70</v>
      </c>
      <c r="C17" s="136">
        <v>408</v>
      </c>
      <c r="D17" s="136">
        <v>2812</v>
      </c>
      <c r="E17" s="136">
        <v>417</v>
      </c>
    </row>
    <row r="18" spans="1:7" x14ac:dyDescent="0.35">
      <c r="A18" s="132"/>
      <c r="B18" s="140" t="s">
        <v>71</v>
      </c>
      <c r="C18" s="141">
        <v>564</v>
      </c>
      <c r="D18" s="141">
        <v>3455</v>
      </c>
      <c r="E18" s="141">
        <v>471</v>
      </c>
    </row>
    <row r="19" spans="1:7" x14ac:dyDescent="0.35">
      <c r="A19" s="132"/>
      <c r="B19" s="140" t="s">
        <v>72</v>
      </c>
      <c r="C19" s="141">
        <v>620</v>
      </c>
      <c r="D19" s="141">
        <v>3068</v>
      </c>
      <c r="E19" s="141">
        <v>396</v>
      </c>
    </row>
    <row r="20" spans="1:7" x14ac:dyDescent="0.35">
      <c r="A20" s="132"/>
      <c r="B20" s="140" t="s">
        <v>73</v>
      </c>
      <c r="C20" s="141">
        <v>759</v>
      </c>
      <c r="D20" s="141">
        <v>3113</v>
      </c>
      <c r="E20" s="141">
        <v>278</v>
      </c>
    </row>
    <row r="21" spans="1:7" x14ac:dyDescent="0.35">
      <c r="A21" s="132"/>
      <c r="B21" s="140" t="s">
        <v>223</v>
      </c>
      <c r="C21" s="141">
        <f>7+913</f>
        <v>920</v>
      </c>
      <c r="D21" s="141">
        <f>144+3519</f>
        <v>3663</v>
      </c>
      <c r="E21" s="141">
        <f>6+205</f>
        <v>211</v>
      </c>
    </row>
    <row r="22" spans="1:7" x14ac:dyDescent="0.35">
      <c r="A22" s="132"/>
      <c r="B22" s="142" t="s">
        <v>170</v>
      </c>
      <c r="C22" s="187"/>
      <c r="D22" s="89"/>
      <c r="E22" s="89"/>
    </row>
    <row r="23" spans="1:7" x14ac:dyDescent="0.35">
      <c r="A23" s="132"/>
      <c r="B23" s="66" t="s">
        <v>171</v>
      </c>
    </row>
    <row r="24" spans="1:7" x14ac:dyDescent="0.35">
      <c r="A24" s="132"/>
      <c r="B24" s="66" t="s">
        <v>172</v>
      </c>
    </row>
    <row r="25" spans="1:7" x14ac:dyDescent="0.35">
      <c r="A25" s="132"/>
      <c r="B25" s="66" t="s">
        <v>224</v>
      </c>
    </row>
    <row r="26" spans="1:7" x14ac:dyDescent="0.35">
      <c r="A26" s="132"/>
    </row>
    <row r="27" spans="1:7" x14ac:dyDescent="0.35">
      <c r="A27" s="132"/>
    </row>
    <row r="28" spans="1:7" x14ac:dyDescent="0.35">
      <c r="A28" s="132"/>
      <c r="B28" s="144" t="s">
        <v>173</v>
      </c>
      <c r="C28" s="144"/>
      <c r="D28" s="144"/>
      <c r="E28" s="144"/>
    </row>
    <row r="29" spans="1:7" ht="47" x14ac:dyDescent="0.35">
      <c r="A29" s="132"/>
      <c r="B29" s="113" t="s">
        <v>49</v>
      </c>
      <c r="C29" s="145" t="s">
        <v>174</v>
      </c>
      <c r="D29" s="145" t="s">
        <v>175</v>
      </c>
      <c r="E29" s="134" t="s">
        <v>169</v>
      </c>
      <c r="F29" s="134" t="s">
        <v>176</v>
      </c>
      <c r="G29" s="134" t="s">
        <v>177</v>
      </c>
    </row>
    <row r="30" spans="1:7" x14ac:dyDescent="0.35">
      <c r="A30" s="132"/>
      <c r="B30" s="135" t="s">
        <v>57</v>
      </c>
      <c r="C30" s="137">
        <v>123</v>
      </c>
      <c r="D30" s="136">
        <v>1473</v>
      </c>
      <c r="E30" s="137">
        <v>93</v>
      </c>
      <c r="F30" s="138">
        <v>0.496</v>
      </c>
      <c r="G30" s="138">
        <v>0.622</v>
      </c>
    </row>
    <row r="31" spans="1:7" x14ac:dyDescent="0.35">
      <c r="A31" s="132"/>
      <c r="B31" s="135" t="s">
        <v>58</v>
      </c>
      <c r="C31" s="137">
        <v>129</v>
      </c>
      <c r="D31" s="136">
        <v>1759</v>
      </c>
      <c r="E31" s="137">
        <v>64</v>
      </c>
      <c r="F31" s="138">
        <v>0.64200000000000002</v>
      </c>
      <c r="G31" s="138">
        <v>0.63800000000000001</v>
      </c>
    </row>
    <row r="32" spans="1:7" x14ac:dyDescent="0.35">
      <c r="B32" s="135" t="s">
        <v>59</v>
      </c>
      <c r="C32" s="137">
        <v>105</v>
      </c>
      <c r="D32" s="136">
        <v>1682</v>
      </c>
      <c r="E32" s="137">
        <v>116</v>
      </c>
      <c r="F32" s="138">
        <v>0.46500000000000002</v>
      </c>
      <c r="G32" s="138">
        <v>0.63800000000000001</v>
      </c>
    </row>
    <row r="33" spans="2:8" x14ac:dyDescent="0.35">
      <c r="B33" s="135" t="s">
        <v>60</v>
      </c>
      <c r="C33" s="137">
        <v>133</v>
      </c>
      <c r="D33" s="136">
        <v>1428</v>
      </c>
      <c r="E33" s="137">
        <v>112</v>
      </c>
      <c r="F33" s="138">
        <v>0.63</v>
      </c>
      <c r="G33" s="138">
        <v>0.59099999999999997</v>
      </c>
    </row>
    <row r="34" spans="2:8" x14ac:dyDescent="0.35">
      <c r="B34" s="135" t="s">
        <v>61</v>
      </c>
      <c r="C34" s="137">
        <v>147</v>
      </c>
      <c r="D34" s="136">
        <v>1202</v>
      </c>
      <c r="E34" s="137">
        <v>110</v>
      </c>
      <c r="F34" s="138">
        <v>0.623</v>
      </c>
      <c r="G34" s="138">
        <v>0.58099999999999996</v>
      </c>
    </row>
    <row r="35" spans="2:8" x14ac:dyDescent="0.35">
      <c r="B35" s="135" t="s">
        <v>62</v>
      </c>
      <c r="C35" s="137">
        <v>128</v>
      </c>
      <c r="D35" s="136">
        <v>1279</v>
      </c>
      <c r="E35" s="137">
        <v>71</v>
      </c>
      <c r="F35" s="138">
        <v>0.54200000000000004</v>
      </c>
      <c r="G35" s="138">
        <v>0.55300000000000005</v>
      </c>
    </row>
    <row r="36" spans="2:8" x14ac:dyDescent="0.35">
      <c r="B36" s="135" t="s">
        <v>63</v>
      </c>
      <c r="C36" s="137">
        <v>116</v>
      </c>
      <c r="D36" s="136">
        <v>1283</v>
      </c>
      <c r="E36" s="137">
        <v>49</v>
      </c>
      <c r="F36" s="138">
        <v>0.59799999999999998</v>
      </c>
      <c r="G36" s="138">
        <v>0.56699999999999995</v>
      </c>
    </row>
    <row r="37" spans="2:8" x14ac:dyDescent="0.35">
      <c r="B37" s="135" t="s">
        <v>64</v>
      </c>
      <c r="C37" s="137">
        <v>116</v>
      </c>
      <c r="D37" s="136">
        <v>1334</v>
      </c>
      <c r="E37" s="137">
        <v>61</v>
      </c>
      <c r="F37" s="138">
        <v>0.59799999999999998</v>
      </c>
      <c r="G37" s="138">
        <v>0.59199999999999997</v>
      </c>
    </row>
    <row r="38" spans="2:8" x14ac:dyDescent="0.35">
      <c r="B38" s="135" t="s">
        <v>65</v>
      </c>
      <c r="C38" s="137">
        <v>176</v>
      </c>
      <c r="D38" s="136">
        <v>1348</v>
      </c>
      <c r="E38" s="137">
        <v>94</v>
      </c>
      <c r="F38" s="138">
        <v>0.60899999999999999</v>
      </c>
      <c r="G38" s="138">
        <v>0.55800000000000005</v>
      </c>
    </row>
    <row r="39" spans="2:8" x14ac:dyDescent="0.35">
      <c r="B39" s="135" t="s">
        <v>66</v>
      </c>
      <c r="C39" s="137">
        <v>176</v>
      </c>
      <c r="D39" s="136">
        <v>1258</v>
      </c>
      <c r="E39" s="137">
        <v>116</v>
      </c>
      <c r="F39" s="138">
        <v>0.55700000000000005</v>
      </c>
      <c r="G39" s="138">
        <v>0.55000000000000004</v>
      </c>
    </row>
    <row r="40" spans="2:8" x14ac:dyDescent="0.35">
      <c r="B40" s="135" t="s">
        <v>67</v>
      </c>
      <c r="C40" s="137">
        <v>205</v>
      </c>
      <c r="D40" s="136">
        <v>1438</v>
      </c>
      <c r="E40" s="137">
        <v>109</v>
      </c>
      <c r="F40" s="138">
        <v>0.55000000000000004</v>
      </c>
      <c r="G40" s="138">
        <v>0.53800000000000003</v>
      </c>
    </row>
    <row r="41" spans="2:8" x14ac:dyDescent="0.35">
      <c r="B41" s="140" t="s">
        <v>68</v>
      </c>
      <c r="C41" s="137">
        <v>278</v>
      </c>
      <c r="D41" s="136">
        <v>1695</v>
      </c>
      <c r="E41" s="137">
        <v>180</v>
      </c>
      <c r="F41" s="138">
        <v>0.55900000000000005</v>
      </c>
      <c r="G41" s="138">
        <v>0.53200000000000003</v>
      </c>
    </row>
    <row r="42" spans="2:8" x14ac:dyDescent="0.35">
      <c r="B42" s="140" t="s">
        <v>69</v>
      </c>
      <c r="C42" s="137">
        <v>234</v>
      </c>
      <c r="D42" s="136">
        <v>1666</v>
      </c>
      <c r="E42" s="137">
        <v>192</v>
      </c>
      <c r="F42" s="138">
        <v>0.50800000000000001</v>
      </c>
      <c r="G42" s="138">
        <v>0.52200000000000002</v>
      </c>
    </row>
    <row r="43" spans="2:8" x14ac:dyDescent="0.35">
      <c r="B43" s="140" t="s">
        <v>70</v>
      </c>
      <c r="C43" s="137">
        <v>223</v>
      </c>
      <c r="D43" s="136">
        <v>1517</v>
      </c>
      <c r="E43" s="137">
        <v>222</v>
      </c>
      <c r="F43" s="138">
        <v>0.54600000000000004</v>
      </c>
      <c r="G43" s="138">
        <v>0.55800000000000005</v>
      </c>
    </row>
    <row r="44" spans="2:8" x14ac:dyDescent="0.35">
      <c r="B44" s="140" t="s">
        <v>71</v>
      </c>
      <c r="C44" s="137">
        <v>329</v>
      </c>
      <c r="D44" s="136">
        <v>1825</v>
      </c>
      <c r="E44" s="137">
        <v>244</v>
      </c>
      <c r="F44" s="138">
        <v>0.58299999999999996</v>
      </c>
      <c r="G44" s="138">
        <v>0.52800000000000002</v>
      </c>
    </row>
    <row r="45" spans="2:8" x14ac:dyDescent="0.35">
      <c r="B45" s="140" t="s">
        <v>72</v>
      </c>
      <c r="C45" s="139">
        <v>390</v>
      </c>
      <c r="D45" s="146">
        <v>1817</v>
      </c>
      <c r="E45" s="139">
        <v>215</v>
      </c>
      <c r="F45" s="138">
        <v>0.629</v>
      </c>
      <c r="G45" s="138">
        <v>0.59199999999999997</v>
      </c>
      <c r="H45" s="76"/>
    </row>
    <row r="46" spans="2:8" x14ac:dyDescent="0.35">
      <c r="B46" s="140" t="s">
        <v>73</v>
      </c>
      <c r="C46" s="139">
        <v>413</v>
      </c>
      <c r="D46" s="146">
        <v>1575</v>
      </c>
      <c r="E46" s="139">
        <v>130</v>
      </c>
      <c r="F46" s="138">
        <v>0.54400000000000004</v>
      </c>
      <c r="G46" s="138">
        <v>0.50600000000000001</v>
      </c>
      <c r="H46" s="76"/>
    </row>
    <row r="47" spans="2:8" x14ac:dyDescent="0.35">
      <c r="B47" s="140" t="s">
        <v>223</v>
      </c>
      <c r="C47" s="139">
        <f>0+435</f>
        <v>435</v>
      </c>
      <c r="D47" s="146">
        <f>33+1618</f>
        <v>1651</v>
      </c>
      <c r="E47" s="139">
        <f>0+91</f>
        <v>91</v>
      </c>
      <c r="F47" s="138">
        <f>C47/C21</f>
        <v>0.47282608695652173</v>
      </c>
      <c r="G47" s="138">
        <f>D47/D21</f>
        <v>0.45072345072345071</v>
      </c>
      <c r="H47" s="76"/>
    </row>
    <row r="48" spans="2:8" x14ac:dyDescent="0.35">
      <c r="B48" s="142" t="s">
        <v>170</v>
      </c>
      <c r="C48" s="89"/>
      <c r="D48" s="89"/>
      <c r="E48" s="89"/>
      <c r="F48" s="125"/>
      <c r="G48" s="125"/>
      <c r="H48" s="126"/>
    </row>
    <row r="49" spans="2:7" x14ac:dyDescent="0.35">
      <c r="B49" s="66" t="s">
        <v>171</v>
      </c>
      <c r="C49" s="143"/>
      <c r="D49" s="143"/>
      <c r="E49" s="143"/>
      <c r="F49" s="126"/>
      <c r="G49" s="126"/>
    </row>
    <row r="50" spans="2:7" x14ac:dyDescent="0.35">
      <c r="B50" s="66" t="s">
        <v>178</v>
      </c>
    </row>
    <row r="51" spans="2:7" x14ac:dyDescent="0.35">
      <c r="B51" s="16" t="s">
        <v>224</v>
      </c>
    </row>
    <row r="54" spans="2:7" x14ac:dyDescent="0.35">
      <c r="C54" s="136"/>
      <c r="D54" s="137"/>
      <c r="E54" s="138"/>
    </row>
    <row r="55" spans="2:7" x14ac:dyDescent="0.35">
      <c r="E55" s="147"/>
    </row>
    <row r="56" spans="2:7" x14ac:dyDescent="0.35">
      <c r="E56" s="147"/>
    </row>
    <row r="57" spans="2:7" x14ac:dyDescent="0.35">
      <c r="E57" s="147"/>
    </row>
    <row r="58" spans="2:7" x14ac:dyDescent="0.35">
      <c r="E58" s="147"/>
    </row>
  </sheetData>
  <hyperlinks>
    <hyperlink ref="A1" r:id="rId1" location="Index!A1" xr:uid="{FA9693B9-318E-4701-A53B-991A10B52A61}"/>
  </hyperlinks>
  <pageMargins left="0.7" right="0.7" top="0.75" bottom="0.75" header="0.3" footer="0.3"/>
  <pageSetup paperSize="9" scale="76" orientation="landscape" r:id="rId2"/>
  <headerFooter>
    <oddHeader>&amp;C&amp;"Calibri"&amp;12&amp;KFF0000OFFICIAL: Sensitive&amp;1#</oddHeader>
    <oddFooter>&amp;C&amp;1#&amp;"Calibri"&amp;12&amp;KFF0000OFFICIAL: Sensitive</oddFooter>
  </headerFooter>
  <rowBreaks count="1" manualBreakCount="1">
    <brk id="26" max="1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54414-4F86-422F-9E7F-12C595EE4654}">
  <dimension ref="A1:T11"/>
  <sheetViews>
    <sheetView showGridLines="0" zoomScaleNormal="100" zoomScaleSheetLayoutView="190" workbookViewId="0">
      <selection activeCell="B14" sqref="B14"/>
    </sheetView>
  </sheetViews>
  <sheetFormatPr defaultRowHeight="14.5" x14ac:dyDescent="0.35"/>
  <cols>
    <col min="2" max="2" width="12.1796875" customWidth="1"/>
    <col min="3" max="3" width="26" customWidth="1"/>
  </cols>
  <sheetData>
    <row r="1" spans="1:20" x14ac:dyDescent="0.35">
      <c r="A1" s="3" t="s">
        <v>47</v>
      </c>
      <c r="H1" s="37"/>
      <c r="I1" s="37"/>
      <c r="J1" s="37"/>
    </row>
    <row r="2" spans="1:20" ht="42.5" customHeight="1" x14ac:dyDescent="0.35">
      <c r="A2" s="41"/>
      <c r="B2" s="196" t="s">
        <v>179</v>
      </c>
      <c r="C2" s="196"/>
      <c r="D2" s="196"/>
      <c r="H2" s="16"/>
      <c r="I2" s="16"/>
      <c r="J2" s="16"/>
    </row>
    <row r="3" spans="1:20" ht="58.5" x14ac:dyDescent="0.35">
      <c r="A3" s="41"/>
      <c r="B3" s="113" t="s">
        <v>49</v>
      </c>
      <c r="C3" s="148" t="s">
        <v>180</v>
      </c>
      <c r="H3" s="16"/>
      <c r="I3" s="16"/>
      <c r="J3" s="16"/>
      <c r="Q3" s="149"/>
      <c r="R3" s="149"/>
      <c r="S3" s="150"/>
      <c r="T3" s="150"/>
    </row>
    <row r="4" spans="1:20" x14ac:dyDescent="0.35">
      <c r="B4" s="151" t="s">
        <v>69</v>
      </c>
      <c r="C4" s="111">
        <v>484</v>
      </c>
      <c r="H4" s="16"/>
      <c r="I4" s="16"/>
    </row>
    <row r="5" spans="1:20" x14ac:dyDescent="0.35">
      <c r="B5" s="151" t="s">
        <v>70</v>
      </c>
      <c r="C5" s="139">
        <v>652</v>
      </c>
    </row>
    <row r="6" spans="1:20" x14ac:dyDescent="0.35">
      <c r="B6" s="152" t="s">
        <v>71</v>
      </c>
      <c r="C6" s="107">
        <v>518</v>
      </c>
    </row>
    <row r="7" spans="1:20" x14ac:dyDescent="0.35">
      <c r="B7" s="152" t="s">
        <v>72</v>
      </c>
      <c r="C7" s="107">
        <v>580</v>
      </c>
    </row>
    <row r="8" spans="1:20" x14ac:dyDescent="0.35">
      <c r="B8" s="152" t="s">
        <v>73</v>
      </c>
      <c r="C8" s="107">
        <v>451</v>
      </c>
    </row>
    <row r="9" spans="1:20" x14ac:dyDescent="0.35">
      <c r="B9" s="152" t="s">
        <v>223</v>
      </c>
      <c r="C9" s="107">
        <v>610</v>
      </c>
    </row>
    <row r="10" spans="1:20" x14ac:dyDescent="0.35">
      <c r="B10" s="88" t="s">
        <v>163</v>
      </c>
      <c r="C10" s="89"/>
    </row>
    <row r="11" spans="1:20" x14ac:dyDescent="0.35">
      <c r="B11" s="16" t="s">
        <v>181</v>
      </c>
    </row>
  </sheetData>
  <mergeCells count="1">
    <mergeCell ref="B2:D2"/>
  </mergeCells>
  <hyperlinks>
    <hyperlink ref="A1" r:id="rId1" location="Index!A1" xr:uid="{02D81402-AF98-4EE6-BAFD-8DD68D8E7D25}"/>
  </hyperlinks>
  <pageMargins left="0.7" right="0.7" top="0.75" bottom="0.75" header="0.3" footer="0.3"/>
  <pageSetup paperSize="9" orientation="landscape" r:id="rId2"/>
  <headerFooter>
    <oddHeader>&amp;C&amp;"Calibri"&amp;12&amp;KFF0000OFFICIAL: Sensitive&amp;1#</oddHeader>
    <oddFooter>&amp;C&amp;1#&amp;"Calibri"&amp;12&amp;KFF0000OFFICIAL: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BCE8-30E1-4D6D-A34C-E92C651476A0}">
  <dimension ref="A1:G30"/>
  <sheetViews>
    <sheetView showGridLines="0" zoomScaleNormal="100" zoomScaleSheetLayoutView="160" workbookViewId="0">
      <selection activeCell="E24" sqref="E24"/>
    </sheetView>
  </sheetViews>
  <sheetFormatPr defaultRowHeight="14.5" x14ac:dyDescent="0.35"/>
  <cols>
    <col min="2" max="2" width="46.1796875" customWidth="1"/>
    <col min="3" max="3" width="9.7265625" bestFit="1" customWidth="1"/>
    <col min="4" max="5" width="8.81640625" bestFit="1" customWidth="1"/>
    <col min="6" max="6" width="9.54296875" bestFit="1" customWidth="1"/>
  </cols>
  <sheetData>
    <row r="1" spans="1:7" x14ac:dyDescent="0.35">
      <c r="A1" s="3" t="s">
        <v>47</v>
      </c>
    </row>
    <row r="2" spans="1:7" x14ac:dyDescent="0.35">
      <c r="B2" s="153" t="s">
        <v>182</v>
      </c>
      <c r="C2" s="154"/>
      <c r="D2" s="154"/>
      <c r="E2" s="154"/>
      <c r="F2" s="154"/>
    </row>
    <row r="3" spans="1:7" x14ac:dyDescent="0.35">
      <c r="B3" s="113" t="s">
        <v>49</v>
      </c>
      <c r="C3" s="155" t="s">
        <v>183</v>
      </c>
      <c r="D3" s="155" t="s">
        <v>184</v>
      </c>
      <c r="E3" s="155" t="s">
        <v>185</v>
      </c>
      <c r="F3" s="155" t="s">
        <v>186</v>
      </c>
    </row>
    <row r="4" spans="1:7" x14ac:dyDescent="0.35">
      <c r="B4" s="156" t="s">
        <v>226</v>
      </c>
      <c r="C4" s="157">
        <v>1241</v>
      </c>
      <c r="D4" s="157">
        <v>176</v>
      </c>
      <c r="E4" s="157">
        <v>153</v>
      </c>
      <c r="F4" s="157">
        <v>1570</v>
      </c>
    </row>
    <row r="5" spans="1:7" x14ac:dyDescent="0.35">
      <c r="B5" s="156" t="s">
        <v>69</v>
      </c>
      <c r="C5" s="158">
        <v>1030</v>
      </c>
      <c r="D5" s="158">
        <v>105</v>
      </c>
      <c r="E5" s="35">
        <v>68</v>
      </c>
      <c r="F5" s="157">
        <v>1203</v>
      </c>
    </row>
    <row r="6" spans="1:7" x14ac:dyDescent="0.35">
      <c r="B6" s="156" t="s">
        <v>70</v>
      </c>
      <c r="C6" s="146">
        <v>1005</v>
      </c>
      <c r="D6" s="146">
        <v>120</v>
      </c>
      <c r="E6" s="146">
        <v>490</v>
      </c>
      <c r="F6" s="157">
        <v>1615</v>
      </c>
      <c r="G6" s="159"/>
    </row>
    <row r="7" spans="1:7" x14ac:dyDescent="0.35">
      <c r="B7" s="156" t="s">
        <v>227</v>
      </c>
      <c r="C7" s="160">
        <v>693</v>
      </c>
      <c r="D7" s="160">
        <v>92</v>
      </c>
      <c r="E7" s="6">
        <v>636</v>
      </c>
      <c r="F7" s="157">
        <v>1421</v>
      </c>
    </row>
    <row r="8" spans="1:7" x14ac:dyDescent="0.35">
      <c r="B8" s="156" t="s">
        <v>72</v>
      </c>
      <c r="C8" s="139">
        <v>628</v>
      </c>
      <c r="D8" s="139">
        <v>307</v>
      </c>
      <c r="E8" s="139">
        <v>5270</v>
      </c>
      <c r="F8" s="157">
        <v>6205</v>
      </c>
    </row>
    <row r="9" spans="1:7" x14ac:dyDescent="0.35">
      <c r="B9" s="156" t="s">
        <v>73</v>
      </c>
      <c r="C9" s="139">
        <v>977</v>
      </c>
      <c r="D9" s="139">
        <v>855</v>
      </c>
      <c r="E9" s="139">
        <v>5184</v>
      </c>
      <c r="F9" s="157">
        <v>7016</v>
      </c>
    </row>
    <row r="10" spans="1:7" x14ac:dyDescent="0.35">
      <c r="B10" s="156" t="s">
        <v>223</v>
      </c>
      <c r="C10" s="139">
        <v>704</v>
      </c>
      <c r="D10" s="139">
        <v>248</v>
      </c>
      <c r="E10" s="161">
        <v>2300</v>
      </c>
      <c r="F10" s="157">
        <v>3252</v>
      </c>
    </row>
    <row r="11" spans="1:7" x14ac:dyDescent="0.35">
      <c r="B11" s="162" t="s">
        <v>187</v>
      </c>
      <c r="C11" s="69"/>
      <c r="D11" s="69"/>
      <c r="E11" s="69"/>
      <c r="F11" s="157">
        <v>22282</v>
      </c>
    </row>
    <row r="12" spans="1:7" ht="23" x14ac:dyDescent="0.35">
      <c r="B12" s="163" t="s">
        <v>188</v>
      </c>
      <c r="C12" s="163"/>
      <c r="D12" s="163"/>
      <c r="E12" s="163"/>
      <c r="F12" s="164">
        <v>0.94650000000000001</v>
      </c>
    </row>
    <row r="13" spans="1:7" x14ac:dyDescent="0.35">
      <c r="B13" s="16" t="s">
        <v>189</v>
      </c>
      <c r="C13" s="165"/>
      <c r="D13" s="165"/>
      <c r="E13" s="165"/>
      <c r="F13" s="166"/>
    </row>
    <row r="14" spans="1:7" x14ac:dyDescent="0.35">
      <c r="B14" s="20" t="s">
        <v>190</v>
      </c>
      <c r="C14" s="165"/>
      <c r="D14" s="165"/>
      <c r="E14" s="165"/>
      <c r="F14" s="166"/>
    </row>
    <row r="15" spans="1:7" x14ac:dyDescent="0.35">
      <c r="B15" s="20" t="s">
        <v>191</v>
      </c>
      <c r="C15" s="165"/>
      <c r="D15" s="165"/>
      <c r="E15" s="165"/>
      <c r="F15" s="166"/>
    </row>
    <row r="16" spans="1:7" x14ac:dyDescent="0.35">
      <c r="B16" s="20" t="s">
        <v>192</v>
      </c>
      <c r="C16" s="165"/>
      <c r="D16" s="165"/>
      <c r="E16" s="165"/>
      <c r="F16" s="166"/>
    </row>
    <row r="17" spans="2:6" x14ac:dyDescent="0.35">
      <c r="B17" s="16" t="s">
        <v>193</v>
      </c>
      <c r="C17" s="165"/>
      <c r="D17" s="165"/>
      <c r="E17" s="165"/>
      <c r="F17" s="166"/>
    </row>
    <row r="18" spans="2:6" x14ac:dyDescent="0.35">
      <c r="B18" s="16" t="s">
        <v>194</v>
      </c>
      <c r="C18" s="24"/>
      <c r="D18" s="24"/>
      <c r="F18" s="24"/>
    </row>
    <row r="24" spans="2:6" x14ac:dyDescent="0.35">
      <c r="B24" s="156"/>
    </row>
    <row r="25" spans="2:6" x14ac:dyDescent="0.35">
      <c r="B25" s="156"/>
    </row>
    <row r="26" spans="2:6" x14ac:dyDescent="0.35">
      <c r="B26" s="156"/>
    </row>
    <row r="27" spans="2:6" x14ac:dyDescent="0.35">
      <c r="B27" s="156"/>
    </row>
    <row r="28" spans="2:6" x14ac:dyDescent="0.35">
      <c r="B28" s="156"/>
    </row>
    <row r="29" spans="2:6" x14ac:dyDescent="0.35">
      <c r="B29" s="156"/>
    </row>
    <row r="30" spans="2:6" x14ac:dyDescent="0.35">
      <c r="B30" s="156"/>
      <c r="C30" s="186"/>
      <c r="D30" s="186"/>
      <c r="E30" s="186"/>
    </row>
  </sheetData>
  <phoneticPr fontId="40" type="noConversion"/>
  <hyperlinks>
    <hyperlink ref="A1" r:id="rId1" location="Index!A1" xr:uid="{48792B24-C584-444F-99DA-3C5C20A1A069}"/>
  </hyperlinks>
  <pageMargins left="0.7" right="0.7" top="0.75" bottom="0.75" header="0.3" footer="0.3"/>
  <pageSetup paperSize="9" orientation="landscape" r:id="rId2"/>
  <headerFooter>
    <oddHeader>&amp;C&amp;"Calibri"&amp;12&amp;KFF0000OFFICIAL: Sensitive&amp;1#</oddHeader>
    <oddFooter>&amp;C&amp;1#&amp;"Calibri"&amp;12&amp;KFF0000OFFICIAL: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01002-BB20-4DBE-90B2-E913FAFDF20D}">
  <dimension ref="A1:N10"/>
  <sheetViews>
    <sheetView showGridLines="0" zoomScaleNormal="100" zoomScaleSheetLayoutView="100" workbookViewId="0"/>
  </sheetViews>
  <sheetFormatPr defaultRowHeight="14.5" x14ac:dyDescent="0.35"/>
  <cols>
    <col min="2" max="2" width="9.54296875" customWidth="1"/>
    <col min="3" max="5" width="18.1796875" customWidth="1"/>
  </cols>
  <sheetData>
    <row r="1" spans="1:14" x14ac:dyDescent="0.35">
      <c r="A1" s="3" t="s">
        <v>47</v>
      </c>
      <c r="B1" s="197" t="s">
        <v>195</v>
      </c>
      <c r="C1" s="197"/>
      <c r="D1" s="197"/>
      <c r="E1" s="197"/>
      <c r="N1" s="3"/>
    </row>
    <row r="2" spans="1:14" ht="30" customHeight="1" thickBot="1" x14ac:dyDescent="0.4">
      <c r="B2" s="198" t="s">
        <v>196</v>
      </c>
      <c r="C2" s="198"/>
      <c r="D2" s="198"/>
      <c r="E2" s="198"/>
      <c r="F2" s="62"/>
      <c r="G2" s="62"/>
      <c r="H2" s="62"/>
      <c r="I2" s="62"/>
      <c r="J2" s="62"/>
    </row>
    <row r="3" spans="1:14" ht="15" thickBot="1" x14ac:dyDescent="0.4">
      <c r="B3" s="18" t="s">
        <v>197</v>
      </c>
      <c r="C3" s="11" t="s">
        <v>99</v>
      </c>
      <c r="D3" s="11" t="s">
        <v>100</v>
      </c>
      <c r="E3" s="11" t="s">
        <v>198</v>
      </c>
    </row>
    <row r="4" spans="1:14" x14ac:dyDescent="0.35">
      <c r="B4" s="12" t="s">
        <v>199</v>
      </c>
      <c r="C4" s="15">
        <v>0.5</v>
      </c>
      <c r="D4" s="15">
        <v>0.50900000000000001</v>
      </c>
      <c r="E4" s="13">
        <v>1</v>
      </c>
      <c r="F4" s="14"/>
    </row>
    <row r="5" spans="1:14" x14ac:dyDescent="0.35">
      <c r="B5" s="77" t="s">
        <v>64</v>
      </c>
      <c r="C5" s="78">
        <v>0.63</v>
      </c>
      <c r="D5" s="78">
        <v>0.52800000000000002</v>
      </c>
      <c r="E5" s="84">
        <v>1.2</v>
      </c>
    </row>
    <row r="6" spans="1:14" x14ac:dyDescent="0.35">
      <c r="B6" s="16" t="s">
        <v>200</v>
      </c>
    </row>
    <row r="7" spans="1:14" x14ac:dyDescent="0.35">
      <c r="B7" s="16" t="s">
        <v>201</v>
      </c>
    </row>
    <row r="9" spans="1:14" ht="14.5" customHeight="1" x14ac:dyDescent="0.35"/>
    <row r="10" spans="1:14" ht="14.5" customHeight="1" x14ac:dyDescent="0.35"/>
  </sheetData>
  <mergeCells count="2">
    <mergeCell ref="B1:E1"/>
    <mergeCell ref="B2:E2"/>
  </mergeCells>
  <hyperlinks>
    <hyperlink ref="A1" r:id="rId1" location="Index!A1" xr:uid="{173163E4-A38E-4A0E-9FC5-BE0C7F8C32DB}"/>
  </hyperlinks>
  <pageMargins left="0.7" right="0.7" top="0.75" bottom="0.75" header="0.3" footer="0.3"/>
  <pageSetup paperSize="9" orientation="landscape" r:id="rId2"/>
  <headerFooter>
    <oddHeader>&amp;C&amp;"Calibri"&amp;12&amp;KFF0000OFFICIAL: Sensitive&amp;1#</oddHeader>
    <oddFooter>&amp;C&amp;1#&amp;"Calibri"&amp;12&amp;KFF0000OFFICIAL: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6B96E-1C88-4EC7-AC6A-A678383F4762}">
  <dimension ref="A1:K7"/>
  <sheetViews>
    <sheetView showGridLines="0" zoomScaleNormal="100" zoomScaleSheetLayoutView="110" workbookViewId="0"/>
  </sheetViews>
  <sheetFormatPr defaultRowHeight="14.5" x14ac:dyDescent="0.35"/>
  <cols>
    <col min="3" max="5" width="16.453125" customWidth="1"/>
  </cols>
  <sheetData>
    <row r="1" spans="1:11" x14ac:dyDescent="0.35">
      <c r="A1" s="3" t="s">
        <v>47</v>
      </c>
      <c r="B1" s="197" t="s">
        <v>195</v>
      </c>
      <c r="C1" s="197"/>
      <c r="D1" s="197"/>
      <c r="E1" s="197"/>
    </row>
    <row r="2" spans="1:11" ht="15" customHeight="1" x14ac:dyDescent="0.35">
      <c r="B2" s="63" t="s">
        <v>202</v>
      </c>
      <c r="C2" s="62"/>
      <c r="D2" s="62"/>
      <c r="E2" s="62"/>
      <c r="F2" s="62"/>
      <c r="G2" s="62"/>
      <c r="H2" s="62"/>
      <c r="I2" s="62"/>
      <c r="J2" s="62"/>
      <c r="K2" s="62"/>
    </row>
    <row r="3" spans="1:11" x14ac:dyDescent="0.35">
      <c r="B3" s="18" t="s">
        <v>197</v>
      </c>
      <c r="C3" s="11" t="s">
        <v>99</v>
      </c>
      <c r="D3" s="11" t="s">
        <v>100</v>
      </c>
      <c r="E3" s="11" t="s">
        <v>198</v>
      </c>
    </row>
    <row r="4" spans="1:11" x14ac:dyDescent="0.35">
      <c r="B4" s="12" t="s">
        <v>203</v>
      </c>
      <c r="C4" s="15">
        <v>0.26</v>
      </c>
      <c r="D4" s="15">
        <v>5.2999999999999999E-2</v>
      </c>
      <c r="E4" s="13">
        <f>C4/D4</f>
        <v>4.9056603773584913</v>
      </c>
    </row>
    <row r="5" spans="1:11" x14ac:dyDescent="0.35">
      <c r="B5" s="77" t="s">
        <v>204</v>
      </c>
      <c r="C5" s="78">
        <v>0.20599999999999999</v>
      </c>
      <c r="D5" s="78">
        <v>4.2999999999999997E-2</v>
      </c>
      <c r="E5" s="79">
        <f>C5/D5</f>
        <v>4.7906976744186052</v>
      </c>
    </row>
    <row r="6" spans="1:11" x14ac:dyDescent="0.35">
      <c r="B6" s="16" t="s">
        <v>200</v>
      </c>
    </row>
    <row r="7" spans="1:11" x14ac:dyDescent="0.35">
      <c r="B7" s="16" t="s">
        <v>205</v>
      </c>
    </row>
  </sheetData>
  <mergeCells count="1">
    <mergeCell ref="B1:E1"/>
  </mergeCells>
  <hyperlinks>
    <hyperlink ref="A1" r:id="rId1" location="Index!A1" xr:uid="{B4097224-C262-445F-A8FA-C5C63C4102F6}"/>
  </hyperlinks>
  <pageMargins left="0.7" right="0.7" top="0.75" bottom="0.75" header="0.3" footer="0.3"/>
  <pageSetup paperSize="9" orientation="landscape" r:id="rId2"/>
  <headerFooter>
    <oddHeader>&amp;C&amp;"Calibri"&amp;12&amp;KFF0000OFFICIAL: Sensitive&amp;1#</oddHeader>
    <oddFooter>&amp;C&amp;1#&amp;"Calibri"&amp;12&amp;KFF0000OFFICIAL: Sensitive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A438-7734-4E73-B542-28AB7C66E0F4}">
  <dimension ref="A1:L1048491"/>
  <sheetViews>
    <sheetView showGridLines="0" topLeftCell="A15" zoomScaleNormal="100" zoomScaleSheetLayoutView="85" workbookViewId="0">
      <selection activeCell="B75" sqref="B75:E111"/>
    </sheetView>
  </sheetViews>
  <sheetFormatPr defaultColWidth="9.1796875" defaultRowHeight="14.5" x14ac:dyDescent="0.35"/>
  <cols>
    <col min="2" max="2" width="36.54296875" bestFit="1" customWidth="1"/>
    <col min="4" max="4" width="13.453125" customWidth="1"/>
    <col min="6" max="6" width="13.26953125" customWidth="1"/>
    <col min="7" max="7" width="14.54296875" customWidth="1"/>
    <col min="8" max="8" width="9.54296875" customWidth="1"/>
  </cols>
  <sheetData>
    <row r="1" spans="1:9" x14ac:dyDescent="0.35">
      <c r="A1" s="3" t="s">
        <v>47</v>
      </c>
    </row>
    <row r="2" spans="1:9" ht="15" thickBot="1" x14ac:dyDescent="0.4">
      <c r="B2" s="33" t="s">
        <v>48</v>
      </c>
      <c r="C2" s="19"/>
      <c r="D2" s="19"/>
      <c r="E2" s="19"/>
      <c r="F2" s="19"/>
      <c r="G2" s="19"/>
      <c r="H2" s="19"/>
      <c r="I2" s="19"/>
    </row>
    <row r="3" spans="1:9" ht="23.5" thickBot="1" x14ac:dyDescent="0.4">
      <c r="B3" s="5" t="s">
        <v>49</v>
      </c>
      <c r="C3" s="5" t="s">
        <v>50</v>
      </c>
      <c r="D3" s="52" t="s">
        <v>51</v>
      </c>
      <c r="E3" s="5" t="s">
        <v>52</v>
      </c>
      <c r="F3" s="9" t="s">
        <v>53</v>
      </c>
      <c r="G3" s="9" t="s">
        <v>54</v>
      </c>
      <c r="H3" s="9" t="s">
        <v>55</v>
      </c>
      <c r="I3" s="9" t="s">
        <v>56</v>
      </c>
    </row>
    <row r="4" spans="1:9" x14ac:dyDescent="0.35">
      <c r="B4" s="51" t="s">
        <v>57</v>
      </c>
      <c r="C4" s="55">
        <v>751</v>
      </c>
      <c r="D4" s="55">
        <v>11337</v>
      </c>
      <c r="E4" s="55">
        <v>382</v>
      </c>
      <c r="F4" s="44">
        <v>779.96195307545975</v>
      </c>
      <c r="G4" s="44">
        <v>214.78519585362616</v>
      </c>
      <c r="H4" s="44">
        <v>565.17675722183355</v>
      </c>
      <c r="I4" s="44">
        <v>3.6313580643937655</v>
      </c>
    </row>
    <row r="5" spans="1:9" x14ac:dyDescent="0.35">
      <c r="B5" s="51" t="s">
        <v>58</v>
      </c>
      <c r="C5" s="55">
        <v>786</v>
      </c>
      <c r="D5" s="55">
        <v>11697</v>
      </c>
      <c r="E5" s="55">
        <v>272</v>
      </c>
      <c r="F5" s="44">
        <v>819.55124828821238</v>
      </c>
      <c r="G5" s="44">
        <v>221.02821318985059</v>
      </c>
      <c r="H5" s="44">
        <v>598.52303509836179</v>
      </c>
      <c r="I5" s="44">
        <v>3.7079033326133111</v>
      </c>
    </row>
    <row r="6" spans="1:9" x14ac:dyDescent="0.35">
      <c r="B6" s="51" t="s">
        <v>59</v>
      </c>
      <c r="C6" s="55">
        <v>799</v>
      </c>
      <c r="D6" s="55">
        <v>11531</v>
      </c>
      <c r="E6" s="55">
        <v>224</v>
      </c>
      <c r="F6" s="44">
        <v>825.78470613018749</v>
      </c>
      <c r="G6" s="44">
        <v>217.98591748972166</v>
      </c>
      <c r="H6" s="44">
        <v>607.79878864046577</v>
      </c>
      <c r="I6" s="44">
        <v>3.7882479549126122</v>
      </c>
    </row>
    <row r="7" spans="1:9" x14ac:dyDescent="0.35">
      <c r="B7" s="51" t="s">
        <v>60</v>
      </c>
      <c r="C7" s="55">
        <v>755</v>
      </c>
      <c r="D7" s="55">
        <v>9779</v>
      </c>
      <c r="E7" s="55">
        <v>227</v>
      </c>
      <c r="F7" s="44">
        <v>781.4472023559108</v>
      </c>
      <c r="G7" s="44">
        <v>184.72848220275722</v>
      </c>
      <c r="H7" s="44">
        <v>596.71872015315353</v>
      </c>
      <c r="I7" s="44">
        <v>4.2302475126612995</v>
      </c>
    </row>
    <row r="8" spans="1:9" x14ac:dyDescent="0.35">
      <c r="B8" s="51" t="s">
        <v>61</v>
      </c>
      <c r="C8" s="55">
        <v>723</v>
      </c>
      <c r="D8" s="55">
        <v>8585</v>
      </c>
      <c r="E8" s="55">
        <v>228</v>
      </c>
      <c r="F8" s="44">
        <v>686.08844182956921</v>
      </c>
      <c r="G8" s="44">
        <v>162.66524685895965</v>
      </c>
      <c r="H8" s="44">
        <v>523.42319497060953</v>
      </c>
      <c r="I8" s="44">
        <v>4.2177936288041185</v>
      </c>
    </row>
    <row r="9" spans="1:9" x14ac:dyDescent="0.35">
      <c r="B9" s="51" t="s">
        <v>62</v>
      </c>
      <c r="C9" s="55">
        <v>718</v>
      </c>
      <c r="D9" s="55">
        <v>7736</v>
      </c>
      <c r="E9" s="55">
        <v>178</v>
      </c>
      <c r="F9" s="44">
        <v>667.78273809523807</v>
      </c>
      <c r="G9" s="44">
        <v>145.90637925473828</v>
      </c>
      <c r="H9" s="44">
        <v>521.87635884049973</v>
      </c>
      <c r="I9" s="44">
        <v>4.5767891815707022</v>
      </c>
    </row>
    <row r="10" spans="1:9" x14ac:dyDescent="0.35">
      <c r="B10" s="51" t="s">
        <v>63</v>
      </c>
      <c r="C10" s="55">
        <v>666</v>
      </c>
      <c r="D10" s="55">
        <v>6798</v>
      </c>
      <c r="E10" s="55">
        <v>190</v>
      </c>
      <c r="F10" s="44">
        <v>612.13235294117646</v>
      </c>
      <c r="G10" s="44">
        <v>127.54101743886079</v>
      </c>
      <c r="H10" s="44">
        <v>484.5913355023157</v>
      </c>
      <c r="I10" s="44">
        <v>4.7994940391205025</v>
      </c>
    </row>
    <row r="11" spans="1:9" x14ac:dyDescent="0.35">
      <c r="B11" s="51" t="s">
        <v>64</v>
      </c>
      <c r="C11" s="55">
        <v>661</v>
      </c>
      <c r="D11" s="55">
        <v>6399</v>
      </c>
      <c r="E11" s="55">
        <v>144</v>
      </c>
      <c r="F11" s="44">
        <v>600.03631082062452</v>
      </c>
      <c r="G11" s="44">
        <v>118.90228606786295</v>
      </c>
      <c r="H11" s="44">
        <v>481.13402475276155</v>
      </c>
      <c r="I11" s="44">
        <v>5.0464657212575084</v>
      </c>
    </row>
    <row r="12" spans="1:9" x14ac:dyDescent="0.35">
      <c r="B12" s="51" t="s">
        <v>65</v>
      </c>
      <c r="C12" s="55">
        <v>681</v>
      </c>
      <c r="D12" s="55">
        <v>6150</v>
      </c>
      <c r="E12" s="55">
        <v>205</v>
      </c>
      <c r="F12" s="44">
        <v>609.34144595561918</v>
      </c>
      <c r="G12" s="44">
        <v>113.06976128491374</v>
      </c>
      <c r="H12" s="44">
        <v>496.27168467070544</v>
      </c>
      <c r="I12" s="44">
        <v>5.3890751959774432</v>
      </c>
    </row>
    <row r="13" spans="1:9" x14ac:dyDescent="0.35">
      <c r="B13" s="51" t="s">
        <v>66</v>
      </c>
      <c r="C13" s="55">
        <v>721</v>
      </c>
      <c r="D13" s="55">
        <v>6126</v>
      </c>
      <c r="E13" s="55">
        <v>221</v>
      </c>
      <c r="F13" s="44">
        <v>629.58435207823959</v>
      </c>
      <c r="G13" s="44">
        <v>110.57502260777274</v>
      </c>
      <c r="H13" s="44">
        <v>519.00932947046681</v>
      </c>
      <c r="I13" s="44">
        <v>5.6937302586993432</v>
      </c>
    </row>
    <row r="14" spans="1:9" x14ac:dyDescent="0.35">
      <c r="B14" s="51" t="s">
        <v>67</v>
      </c>
      <c r="C14" s="55">
        <v>681</v>
      </c>
      <c r="D14" s="55">
        <v>6110</v>
      </c>
      <c r="E14" s="55">
        <v>209</v>
      </c>
      <c r="F14" s="44">
        <v>574.29583403609377</v>
      </c>
      <c r="G14" s="44">
        <v>108.02458222244223</v>
      </c>
      <c r="H14" s="44">
        <v>466.27125181365153</v>
      </c>
      <c r="I14" s="44">
        <v>5.3163439489496414</v>
      </c>
    </row>
    <row r="15" spans="1:9" x14ac:dyDescent="0.35">
      <c r="B15" s="51" t="s">
        <v>68</v>
      </c>
      <c r="C15" s="55">
        <v>644</v>
      </c>
      <c r="D15" s="55">
        <v>6120</v>
      </c>
      <c r="E15" s="55">
        <v>242</v>
      </c>
      <c r="F15" s="44">
        <v>526.1008087574545</v>
      </c>
      <c r="G15" s="44">
        <v>106.10686625853667</v>
      </c>
      <c r="H15" s="44">
        <v>419.99394249891782</v>
      </c>
      <c r="I15" s="44">
        <v>4.9582164407303644</v>
      </c>
    </row>
    <row r="16" spans="1:9" x14ac:dyDescent="0.35">
      <c r="B16" s="51" t="s">
        <v>69</v>
      </c>
      <c r="C16" s="55">
        <v>684</v>
      </c>
      <c r="D16" s="55">
        <v>6083</v>
      </c>
      <c r="E16" s="55">
        <v>202</v>
      </c>
      <c r="F16" s="44">
        <v>544.49928355357429</v>
      </c>
      <c r="G16" s="44">
        <v>103.25798199647942</v>
      </c>
      <c r="H16" s="44">
        <v>441.24130155709486</v>
      </c>
      <c r="I16" s="44">
        <v>5.2731931520038717</v>
      </c>
    </row>
    <row r="17" spans="2:12" x14ac:dyDescent="0.35">
      <c r="B17" s="51" t="s">
        <v>70</v>
      </c>
      <c r="C17" s="55">
        <v>629</v>
      </c>
      <c r="D17" s="55">
        <v>5351</v>
      </c>
      <c r="E17" s="55">
        <v>217</v>
      </c>
      <c r="F17" s="44">
        <v>487.93732061127923</v>
      </c>
      <c r="G17" s="44">
        <v>89.008431764915287</v>
      </c>
      <c r="H17" s="44">
        <v>398.92888884636398</v>
      </c>
      <c r="I17" s="44">
        <v>5.4819224531446125</v>
      </c>
    </row>
    <row r="18" spans="2:12" x14ac:dyDescent="0.35">
      <c r="B18" s="51" t="s">
        <v>71</v>
      </c>
      <c r="C18" s="55">
        <v>655</v>
      </c>
      <c r="D18" s="85">
        <v>5584</v>
      </c>
      <c r="E18" s="55">
        <v>215</v>
      </c>
      <c r="F18" s="44">
        <v>496.09937135499507</v>
      </c>
      <c r="G18" s="44">
        <v>92.072285978103153</v>
      </c>
      <c r="H18" s="44">
        <v>404.02708537689193</v>
      </c>
      <c r="I18" s="44">
        <v>5.3881509086564723</v>
      </c>
    </row>
    <row r="19" spans="2:12" x14ac:dyDescent="0.35">
      <c r="B19" s="51" t="s">
        <v>72</v>
      </c>
      <c r="C19" s="55">
        <v>749</v>
      </c>
      <c r="D19" s="85">
        <v>6295</v>
      </c>
      <c r="E19" s="55">
        <v>249</v>
      </c>
      <c r="F19" s="44">
        <v>552.68595041322317</v>
      </c>
      <c r="G19" s="44">
        <v>101.84963466803006</v>
      </c>
      <c r="H19" s="44">
        <v>450.83631574519313</v>
      </c>
      <c r="I19" s="44">
        <v>5.42648927720413</v>
      </c>
    </row>
    <row r="20" spans="2:12" x14ac:dyDescent="0.35">
      <c r="B20" s="51" t="s">
        <v>73</v>
      </c>
      <c r="C20" s="55">
        <v>816</v>
      </c>
      <c r="D20" s="85">
        <v>6158</v>
      </c>
      <c r="E20" s="55">
        <v>299</v>
      </c>
      <c r="F20" s="44">
        <v>588.61718242804591</v>
      </c>
      <c r="G20" s="44">
        <v>96.990124584586795</v>
      </c>
      <c r="H20" s="44">
        <v>491.62705784345911</v>
      </c>
      <c r="I20" s="44">
        <v>6.0688362340920854</v>
      </c>
      <c r="L20" s="14"/>
    </row>
    <row r="21" spans="2:12" x14ac:dyDescent="0.35">
      <c r="B21" s="51" t="s">
        <v>223</v>
      </c>
      <c r="C21" s="55">
        <v>811</v>
      </c>
      <c r="D21" s="85">
        <v>6135</v>
      </c>
      <c r="E21" s="55">
        <v>318</v>
      </c>
      <c r="F21" s="44">
        <v>580.94555873925503</v>
      </c>
      <c r="G21" s="44">
        <v>94.571430333150417</v>
      </c>
      <c r="H21" s="44">
        <v>486.3741284061046</v>
      </c>
      <c r="I21" s="44">
        <v>6.1429287544106685</v>
      </c>
      <c r="L21" s="14"/>
    </row>
    <row r="22" spans="2:12" x14ac:dyDescent="0.35">
      <c r="B22" s="86" t="s">
        <v>74</v>
      </c>
      <c r="C22" s="89"/>
      <c r="D22" s="89"/>
      <c r="E22" s="89"/>
      <c r="F22" s="89"/>
      <c r="G22" s="89"/>
      <c r="H22" s="89"/>
      <c r="I22" s="89"/>
    </row>
    <row r="23" spans="2:12" x14ac:dyDescent="0.35">
      <c r="B23" s="7" t="s">
        <v>75</v>
      </c>
    </row>
    <row r="24" spans="2:12" x14ac:dyDescent="0.35">
      <c r="B24" s="50" t="s">
        <v>76</v>
      </c>
    </row>
    <row r="25" spans="2:12" x14ac:dyDescent="0.35">
      <c r="B25" s="39"/>
      <c r="C25" s="40"/>
      <c r="D25" s="32"/>
    </row>
    <row r="26" spans="2:12" ht="15" thickBot="1" x14ac:dyDescent="0.4">
      <c r="B26" s="39" t="s">
        <v>77</v>
      </c>
    </row>
    <row r="27" spans="2:12" ht="23.5" thickBot="1" x14ac:dyDescent="0.4">
      <c r="B27" s="5" t="s">
        <v>49</v>
      </c>
      <c r="C27" s="5" t="s">
        <v>50</v>
      </c>
      <c r="D27" s="5" t="s">
        <v>51</v>
      </c>
      <c r="E27" s="5" t="s">
        <v>52</v>
      </c>
      <c r="F27" s="5" t="s">
        <v>78</v>
      </c>
      <c r="G27" s="5" t="s">
        <v>54</v>
      </c>
      <c r="H27" s="5" t="s">
        <v>79</v>
      </c>
      <c r="I27" s="5" t="s">
        <v>56</v>
      </c>
    </row>
    <row r="28" spans="2:12" x14ac:dyDescent="0.35">
      <c r="B28" s="51" t="s">
        <v>57</v>
      </c>
      <c r="C28" s="55">
        <v>312</v>
      </c>
      <c r="D28" s="55">
        <v>3679</v>
      </c>
      <c r="E28" s="55">
        <v>146</v>
      </c>
      <c r="F28" s="44">
        <v>524.62887989203784</v>
      </c>
      <c r="G28" s="44">
        <v>112.53383525487949</v>
      </c>
      <c r="H28" s="44">
        <v>412.09504463715837</v>
      </c>
      <c r="I28" s="44">
        <v>4.6619656986167621</v>
      </c>
    </row>
    <row r="29" spans="2:12" x14ac:dyDescent="0.35">
      <c r="B29" s="51" t="s">
        <v>58</v>
      </c>
      <c r="C29" s="55">
        <v>322</v>
      </c>
      <c r="D29" s="55">
        <v>3751</v>
      </c>
      <c r="E29" s="55">
        <v>120</v>
      </c>
      <c r="F29" s="44">
        <v>539.902142736629</v>
      </c>
      <c r="G29" s="44">
        <v>114.9855615941473</v>
      </c>
      <c r="H29" s="44">
        <v>424.91658114248173</v>
      </c>
      <c r="I29" s="44">
        <v>4.695390753860611</v>
      </c>
    </row>
    <row r="30" spans="2:12" x14ac:dyDescent="0.35">
      <c r="B30" s="51" t="s">
        <v>59</v>
      </c>
      <c r="C30" s="55">
        <v>297</v>
      </c>
      <c r="D30" s="55">
        <v>3608</v>
      </c>
      <c r="E30" s="55">
        <v>81</v>
      </c>
      <c r="F30" s="44">
        <v>492.02350965575147</v>
      </c>
      <c r="G30" s="44">
        <v>110.82767311061254</v>
      </c>
      <c r="H30" s="44">
        <v>381.19583654513895</v>
      </c>
      <c r="I30" s="44">
        <v>4.4395365872626691</v>
      </c>
    </row>
    <row r="31" spans="2:12" x14ac:dyDescent="0.35">
      <c r="B31" s="51" t="s">
        <v>60</v>
      </c>
      <c r="C31" s="55">
        <v>303</v>
      </c>
      <c r="D31" s="55">
        <v>3042</v>
      </c>
      <c r="E31" s="55">
        <v>92</v>
      </c>
      <c r="F31" s="44">
        <v>502.26776415252812</v>
      </c>
      <c r="G31" s="44">
        <v>93.588610460120918</v>
      </c>
      <c r="H31" s="44">
        <v>408.67915369240723</v>
      </c>
      <c r="I31" s="44">
        <v>5.3667616356645196</v>
      </c>
    </row>
    <row r="32" spans="2:12" x14ac:dyDescent="0.35">
      <c r="B32" s="51" t="s">
        <v>61</v>
      </c>
      <c r="C32" s="55">
        <v>295</v>
      </c>
      <c r="D32" s="55">
        <v>2527</v>
      </c>
      <c r="E32" s="55">
        <v>80</v>
      </c>
      <c r="F32" s="44">
        <v>435.36009445100353</v>
      </c>
      <c r="G32" s="44">
        <v>77.982996188800939</v>
      </c>
      <c r="H32" s="44">
        <v>357.37709826220259</v>
      </c>
      <c r="I32" s="44">
        <v>5.5827566998961391</v>
      </c>
    </row>
    <row r="33" spans="2:9" x14ac:dyDescent="0.35">
      <c r="B33" s="51" t="s">
        <v>62</v>
      </c>
      <c r="C33" s="55">
        <v>285</v>
      </c>
      <c r="D33" s="55">
        <v>2278</v>
      </c>
      <c r="E33" s="55">
        <v>64</v>
      </c>
      <c r="F33" s="44">
        <v>412.08791208791206</v>
      </c>
      <c r="G33" s="44">
        <v>69.828891627276789</v>
      </c>
      <c r="H33" s="44">
        <v>342.25902046063527</v>
      </c>
      <c r="I33" s="44">
        <v>5.9013955754517653</v>
      </c>
    </row>
    <row r="34" spans="2:9" x14ac:dyDescent="0.35">
      <c r="B34" s="51" t="s">
        <v>63</v>
      </c>
      <c r="C34" s="55">
        <v>279</v>
      </c>
      <c r="D34" s="55">
        <v>1913</v>
      </c>
      <c r="E34" s="55">
        <v>71</v>
      </c>
      <c r="F34" s="44">
        <v>400.9196723667194</v>
      </c>
      <c r="G34" s="44">
        <v>58.014702314522779</v>
      </c>
      <c r="H34" s="44">
        <v>342.90497005219663</v>
      </c>
      <c r="I34" s="44">
        <v>6.9106563745369325</v>
      </c>
    </row>
    <row r="35" spans="2:9" x14ac:dyDescent="0.35">
      <c r="B35" s="51" t="s">
        <v>64</v>
      </c>
      <c r="C35" s="55">
        <v>253</v>
      </c>
      <c r="D35" s="55">
        <v>1771</v>
      </c>
      <c r="E35" s="55">
        <v>53</v>
      </c>
      <c r="F35" s="44">
        <v>362.5680710805388</v>
      </c>
      <c r="G35" s="44">
        <v>53.036020172254766</v>
      </c>
      <c r="H35" s="44">
        <v>309.53205090828402</v>
      </c>
      <c r="I35" s="44">
        <v>6.8362609016091378</v>
      </c>
    </row>
    <row r="36" spans="2:9" x14ac:dyDescent="0.35">
      <c r="B36" s="51" t="s">
        <v>65</v>
      </c>
      <c r="C36" s="55">
        <v>264</v>
      </c>
      <c r="D36" s="55">
        <v>1733</v>
      </c>
      <c r="E36" s="55">
        <v>63</v>
      </c>
      <c r="F36" s="44">
        <v>374.3088047639302</v>
      </c>
      <c r="G36" s="44">
        <v>50.932239255149064</v>
      </c>
      <c r="H36" s="44">
        <v>323.37656550878114</v>
      </c>
      <c r="I36" s="44">
        <v>7.3491527220863144</v>
      </c>
    </row>
    <row r="37" spans="2:9" x14ac:dyDescent="0.35">
      <c r="B37" s="51" t="s">
        <v>66</v>
      </c>
      <c r="C37" s="55">
        <v>297</v>
      </c>
      <c r="D37" s="55">
        <v>1707</v>
      </c>
      <c r="E37" s="55">
        <v>67</v>
      </c>
      <c r="F37" s="44">
        <v>408.47201210287437</v>
      </c>
      <c r="G37" s="44">
        <v>48.762094113412573</v>
      </c>
      <c r="H37" s="44">
        <v>359.70991798946181</v>
      </c>
      <c r="I37" s="44">
        <v>8.376834906901987</v>
      </c>
    </row>
    <row r="38" spans="2:9" x14ac:dyDescent="0.35">
      <c r="B38" s="51" t="s">
        <v>67</v>
      </c>
      <c r="C38" s="55">
        <v>283</v>
      </c>
      <c r="D38" s="55">
        <v>1830</v>
      </c>
      <c r="E38" s="55">
        <v>75</v>
      </c>
      <c r="F38" s="44">
        <v>371.97686645636168</v>
      </c>
      <c r="G38" s="44">
        <v>50.673009561415412</v>
      </c>
      <c r="H38" s="44">
        <v>321.30385689494625</v>
      </c>
      <c r="I38" s="44">
        <v>7.3407297035619665</v>
      </c>
    </row>
    <row r="39" spans="2:9" x14ac:dyDescent="0.35">
      <c r="B39" s="51" t="s">
        <v>68</v>
      </c>
      <c r="C39" s="55">
        <v>275</v>
      </c>
      <c r="D39" s="55">
        <v>1664</v>
      </c>
      <c r="E39" s="55">
        <v>79</v>
      </c>
      <c r="F39" s="44">
        <v>345.82494969818913</v>
      </c>
      <c r="G39" s="44">
        <v>44.756448532773881</v>
      </c>
      <c r="H39" s="44">
        <v>301.06850116541523</v>
      </c>
      <c r="I39" s="44">
        <v>7.7268183923251037</v>
      </c>
    </row>
    <row r="40" spans="2:9" x14ac:dyDescent="0.35">
      <c r="B40" s="51" t="s">
        <v>69</v>
      </c>
      <c r="C40" s="55">
        <v>263</v>
      </c>
      <c r="D40" s="55">
        <v>1645</v>
      </c>
      <c r="E40" s="55">
        <v>65</v>
      </c>
      <c r="F40" s="44">
        <v>316.7529808502951</v>
      </c>
      <c r="G40" s="44">
        <v>43.049529203021052</v>
      </c>
      <c r="H40" s="44">
        <v>273.70345164727405</v>
      </c>
      <c r="I40" s="44">
        <v>7.3578732848968436</v>
      </c>
    </row>
    <row r="41" spans="2:9" x14ac:dyDescent="0.35">
      <c r="B41" s="51" t="s">
        <v>70</v>
      </c>
      <c r="C41" s="55">
        <v>242</v>
      </c>
      <c r="D41" s="55">
        <v>1417</v>
      </c>
      <c r="E41" s="55">
        <v>55</v>
      </c>
      <c r="F41" s="44">
        <v>281.65735567970205</v>
      </c>
      <c r="G41" s="44">
        <v>36.476151495728146</v>
      </c>
      <c r="H41" s="44">
        <v>245.1812041839739</v>
      </c>
      <c r="I41" s="44">
        <v>7.7216851046549682</v>
      </c>
    </row>
    <row r="42" spans="2:9" x14ac:dyDescent="0.35">
      <c r="B42" s="51" t="s">
        <v>71</v>
      </c>
      <c r="C42" s="55">
        <v>243</v>
      </c>
      <c r="D42" s="85">
        <v>1774</v>
      </c>
      <c r="E42" s="55">
        <v>90</v>
      </c>
      <c r="F42" s="44">
        <v>280.34148592524224</v>
      </c>
      <c r="G42" s="44">
        <v>45.302253365748022</v>
      </c>
      <c r="H42" s="44">
        <v>235.03923255949422</v>
      </c>
      <c r="I42" s="44">
        <v>6.1882459501937692</v>
      </c>
    </row>
    <row r="43" spans="2:9" x14ac:dyDescent="0.35">
      <c r="B43" s="51" t="s">
        <v>72</v>
      </c>
      <c r="C43" s="55">
        <v>294</v>
      </c>
      <c r="D43" s="85">
        <v>2188</v>
      </c>
      <c r="E43" s="55">
        <v>113</v>
      </c>
      <c r="F43" s="44">
        <v>339.76655495203977</v>
      </c>
      <c r="G43" s="44">
        <v>55.0996099209517</v>
      </c>
      <c r="H43" s="44">
        <v>284.66694503108806</v>
      </c>
      <c r="I43" s="44">
        <v>6.166405813752287</v>
      </c>
    </row>
    <row r="44" spans="2:9" x14ac:dyDescent="0.35">
      <c r="B44" s="51" t="s">
        <v>73</v>
      </c>
      <c r="C44" s="55">
        <v>310</v>
      </c>
      <c r="D44" s="85">
        <v>2019</v>
      </c>
      <c r="E44" s="55">
        <v>117</v>
      </c>
      <c r="F44" s="44">
        <v>357.06058511863625</v>
      </c>
      <c r="G44" s="44">
        <v>49.959789669038045</v>
      </c>
      <c r="H44" s="44">
        <v>307.10079544959819</v>
      </c>
      <c r="I44" s="44">
        <v>7.1469593343768638</v>
      </c>
    </row>
    <row r="45" spans="2:9" x14ac:dyDescent="0.35">
      <c r="B45" s="51" t="s">
        <v>223</v>
      </c>
      <c r="C45" s="55">
        <v>300</v>
      </c>
      <c r="D45" s="85">
        <v>1876</v>
      </c>
      <c r="E45" s="55">
        <v>137</v>
      </c>
      <c r="F45" s="44">
        <v>345.54250172771248</v>
      </c>
      <c r="G45" s="44">
        <v>45.727880113003437</v>
      </c>
      <c r="H45" s="44">
        <v>299.81462161470904</v>
      </c>
      <c r="I45" s="44">
        <v>7.5564950938858866</v>
      </c>
    </row>
    <row r="46" spans="2:9" x14ac:dyDescent="0.35">
      <c r="B46" s="86" t="s">
        <v>74</v>
      </c>
      <c r="C46" s="89"/>
      <c r="D46" s="89"/>
      <c r="E46" s="89"/>
      <c r="F46" s="89"/>
      <c r="G46" s="89"/>
      <c r="H46" s="89"/>
      <c r="I46" s="89"/>
    </row>
    <row r="47" spans="2:9" x14ac:dyDescent="0.35">
      <c r="B47" s="7" t="s">
        <v>75</v>
      </c>
    </row>
    <row r="48" spans="2:9" x14ac:dyDescent="0.35">
      <c r="B48" s="50" t="s">
        <v>80</v>
      </c>
      <c r="C48" s="6"/>
      <c r="D48" s="22"/>
      <c r="E48" s="22"/>
      <c r="F48" s="42"/>
      <c r="G48" s="42"/>
      <c r="H48" s="42"/>
      <c r="I48" s="42"/>
    </row>
    <row r="49" spans="2:9" x14ac:dyDescent="0.35">
      <c r="B49" s="16"/>
      <c r="C49" s="6"/>
      <c r="D49" s="22"/>
      <c r="E49" s="22"/>
      <c r="F49" s="42"/>
      <c r="G49" s="42"/>
      <c r="H49" s="42"/>
      <c r="I49" s="42"/>
    </row>
    <row r="50" spans="2:9" ht="15" thickBot="1" x14ac:dyDescent="0.4">
      <c r="B50" s="39" t="s">
        <v>81</v>
      </c>
    </row>
    <row r="51" spans="2:9" ht="23.5" thickBot="1" x14ac:dyDescent="0.4">
      <c r="B51" s="5" t="s">
        <v>49</v>
      </c>
      <c r="C51" s="5" t="s">
        <v>50</v>
      </c>
      <c r="D51" s="5" t="s">
        <v>51</v>
      </c>
      <c r="E51" s="5" t="s">
        <v>52</v>
      </c>
      <c r="F51" s="5" t="s">
        <v>78</v>
      </c>
      <c r="G51" s="5" t="s">
        <v>54</v>
      </c>
      <c r="H51" s="5" t="s">
        <v>79</v>
      </c>
      <c r="I51" s="5" t="s">
        <v>82</v>
      </c>
    </row>
    <row r="52" spans="2:9" x14ac:dyDescent="0.35">
      <c r="B52" s="51" t="s">
        <v>57</v>
      </c>
      <c r="C52" s="55">
        <v>439</v>
      </c>
      <c r="D52" s="55">
        <v>7658</v>
      </c>
      <c r="E52" s="55">
        <v>236</v>
      </c>
      <c r="F52" s="44">
        <v>1232.3232323232323</v>
      </c>
      <c r="G52" s="44">
        <v>380.34306815700137</v>
      </c>
      <c r="H52" s="44">
        <v>851.98016416623091</v>
      </c>
      <c r="I52" s="44">
        <v>3.2400307393391037</v>
      </c>
    </row>
    <row r="53" spans="2:9" x14ac:dyDescent="0.35">
      <c r="B53" s="51" t="s">
        <v>58</v>
      </c>
      <c r="C53" s="55">
        <v>464</v>
      </c>
      <c r="D53" s="55">
        <v>7946</v>
      </c>
      <c r="E53" s="55">
        <v>152</v>
      </c>
      <c r="F53" s="44">
        <v>1295.6152758132955</v>
      </c>
      <c r="G53" s="44">
        <v>391.19708079519768</v>
      </c>
      <c r="H53" s="44">
        <v>904.41819501809778</v>
      </c>
      <c r="I53" s="44">
        <v>3.3119247034759582</v>
      </c>
    </row>
    <row r="54" spans="2:9" x14ac:dyDescent="0.35">
      <c r="B54" s="51" t="s">
        <v>59</v>
      </c>
      <c r="C54" s="55">
        <v>502</v>
      </c>
      <c r="D54" s="55">
        <v>7923</v>
      </c>
      <c r="E54" s="55">
        <v>143</v>
      </c>
      <c r="F54" s="44">
        <v>1387.7897117015261</v>
      </c>
      <c r="G54" s="44">
        <v>389.18759667084038</v>
      </c>
      <c r="H54" s="44">
        <v>998.60211503068581</v>
      </c>
      <c r="I54" s="44">
        <v>3.5658631558992471</v>
      </c>
    </row>
    <row r="55" spans="2:9" x14ac:dyDescent="0.35">
      <c r="B55" s="51" t="s">
        <v>60</v>
      </c>
      <c r="C55" s="55">
        <v>452</v>
      </c>
      <c r="D55" s="55">
        <v>6737</v>
      </c>
      <c r="E55" s="55">
        <v>135</v>
      </c>
      <c r="F55" s="44">
        <v>1253.8830838746119</v>
      </c>
      <c r="G55" s="44">
        <v>329.49187031638269</v>
      </c>
      <c r="H55" s="44">
        <v>924.3912135582292</v>
      </c>
      <c r="I55" s="44">
        <v>3.8055053761132736</v>
      </c>
    </row>
    <row r="56" spans="2:9" x14ac:dyDescent="0.35">
      <c r="B56" s="51" t="s">
        <v>61</v>
      </c>
      <c r="C56" s="55">
        <v>428</v>
      </c>
      <c r="D56" s="55">
        <v>6058</v>
      </c>
      <c r="E56" s="55">
        <v>148</v>
      </c>
      <c r="F56" s="44">
        <v>1137.6927166400851</v>
      </c>
      <c r="G56" s="44">
        <v>295.59726945803914</v>
      </c>
      <c r="H56" s="44">
        <v>842.09544718204597</v>
      </c>
      <c r="I56" s="44">
        <v>3.8487930511874495</v>
      </c>
    </row>
    <row r="57" spans="2:9" x14ac:dyDescent="0.35">
      <c r="B57" s="51" t="s">
        <v>62</v>
      </c>
      <c r="C57" s="55">
        <v>433</v>
      </c>
      <c r="D57" s="55">
        <v>5458</v>
      </c>
      <c r="E57" s="55">
        <v>114</v>
      </c>
      <c r="F57" s="44">
        <v>1129.0743155149935</v>
      </c>
      <c r="G57" s="44">
        <v>265.75387821480393</v>
      </c>
      <c r="H57" s="44">
        <v>863.3204373001895</v>
      </c>
      <c r="I57" s="44">
        <v>4.2485713589563634</v>
      </c>
    </row>
    <row r="58" spans="2:9" x14ac:dyDescent="0.35">
      <c r="B58" s="51" t="s">
        <v>63</v>
      </c>
      <c r="C58" s="55">
        <v>387</v>
      </c>
      <c r="D58" s="55">
        <v>4885</v>
      </c>
      <c r="E58" s="55">
        <v>119</v>
      </c>
      <c r="F58" s="44">
        <v>986.99311400153022</v>
      </c>
      <c r="G58" s="44">
        <v>237.31448419927617</v>
      </c>
      <c r="H58" s="44">
        <v>749.67862980225402</v>
      </c>
      <c r="I58" s="44">
        <v>4.1590091617532234</v>
      </c>
    </row>
    <row r="59" spans="2:9" x14ac:dyDescent="0.35">
      <c r="B59" s="51" t="s">
        <v>64</v>
      </c>
      <c r="C59" s="55">
        <v>408</v>
      </c>
      <c r="D59" s="55">
        <v>4628</v>
      </c>
      <c r="E59" s="55">
        <v>91</v>
      </c>
      <c r="F59" s="44">
        <v>1010.6514738667327</v>
      </c>
      <c r="G59" s="44">
        <v>223.44750335557509</v>
      </c>
      <c r="H59" s="44">
        <v>787.20397051115754</v>
      </c>
      <c r="I59" s="44">
        <v>4.5229929119345273</v>
      </c>
    </row>
    <row r="60" spans="2:9" x14ac:dyDescent="0.35">
      <c r="B60" s="51" t="s">
        <v>65</v>
      </c>
      <c r="C60" s="55">
        <v>417</v>
      </c>
      <c r="D60" s="55">
        <v>4417</v>
      </c>
      <c r="E60" s="55">
        <v>142</v>
      </c>
      <c r="F60" s="44">
        <v>1011.6448326055313</v>
      </c>
      <c r="G60" s="44">
        <v>211.63742297777736</v>
      </c>
      <c r="H60" s="44">
        <v>800.00740962775399</v>
      </c>
      <c r="I60" s="44">
        <v>4.7800848185141502</v>
      </c>
    </row>
    <row r="61" spans="2:9" x14ac:dyDescent="0.35">
      <c r="B61" s="51" t="s">
        <v>66</v>
      </c>
      <c r="C61" s="55">
        <v>424</v>
      </c>
      <c r="D61" s="55">
        <v>4419</v>
      </c>
      <c r="E61" s="55">
        <v>154</v>
      </c>
      <c r="F61" s="44">
        <v>1014.3540669856459</v>
      </c>
      <c r="G61" s="44">
        <v>210.68440248873631</v>
      </c>
      <c r="H61" s="44">
        <v>803.6696644969096</v>
      </c>
      <c r="I61" s="44">
        <v>4.8145665032791198</v>
      </c>
    </row>
    <row r="62" spans="2:9" x14ac:dyDescent="0.35">
      <c r="B62" s="51" t="s">
        <v>67</v>
      </c>
      <c r="C62" s="55">
        <v>398</v>
      </c>
      <c r="D62" s="55">
        <v>4280</v>
      </c>
      <c r="E62" s="55">
        <v>134</v>
      </c>
      <c r="F62" s="44">
        <v>936.47058823529414</v>
      </c>
      <c r="G62" s="44">
        <v>203.75615910118779</v>
      </c>
      <c r="H62" s="44">
        <v>732.71442913410635</v>
      </c>
      <c r="I62" s="44">
        <v>4.5960357339197362</v>
      </c>
    </row>
    <row r="63" spans="2:9" x14ac:dyDescent="0.35">
      <c r="B63" s="51" t="s">
        <v>68</v>
      </c>
      <c r="C63" s="55">
        <v>369</v>
      </c>
      <c r="D63" s="55">
        <v>4456</v>
      </c>
      <c r="E63" s="55">
        <v>163</v>
      </c>
      <c r="F63" s="44">
        <v>860.34040568897183</v>
      </c>
      <c r="G63" s="44">
        <v>211.03380992749265</v>
      </c>
      <c r="H63" s="44">
        <v>649.30659576147923</v>
      </c>
      <c r="I63" s="44">
        <v>4.0767894300186738</v>
      </c>
    </row>
    <row r="64" spans="2:9" x14ac:dyDescent="0.35">
      <c r="B64" s="51" t="s">
        <v>69</v>
      </c>
      <c r="C64" s="55">
        <v>421</v>
      </c>
      <c r="D64" s="55">
        <v>4438</v>
      </c>
      <c r="E64" s="55">
        <v>137</v>
      </c>
      <c r="F64" s="44">
        <v>988.49495186663546</v>
      </c>
      <c r="G64" s="44">
        <v>208.33235535735244</v>
      </c>
      <c r="H64" s="44">
        <v>780.16259650928305</v>
      </c>
      <c r="I64" s="44">
        <v>4.7447980423927447</v>
      </c>
    </row>
    <row r="65" spans="2:9" x14ac:dyDescent="0.35">
      <c r="B65" s="51" t="s">
        <v>70</v>
      </c>
      <c r="C65" s="55">
        <v>387</v>
      </c>
      <c r="D65" s="55">
        <v>3934</v>
      </c>
      <c r="E65" s="55">
        <v>162</v>
      </c>
      <c r="F65" s="44">
        <v>900.20935101186319</v>
      </c>
      <c r="G65" s="44">
        <v>182.67426958153013</v>
      </c>
      <c r="H65" s="44">
        <v>717.53508143033309</v>
      </c>
      <c r="I65" s="44">
        <v>4.9279482713907168</v>
      </c>
    </row>
    <row r="66" spans="2:9" x14ac:dyDescent="0.35">
      <c r="B66" s="51" t="s">
        <v>71</v>
      </c>
      <c r="C66" s="55">
        <v>412</v>
      </c>
      <c r="D66" s="85">
        <v>3810</v>
      </c>
      <c r="E66" s="55">
        <v>125</v>
      </c>
      <c r="F66" s="44">
        <v>908.48952590959209</v>
      </c>
      <c r="G66" s="44">
        <v>172.64661367941198</v>
      </c>
      <c r="H66" s="44">
        <v>735.8429122301801</v>
      </c>
      <c r="I66" s="44">
        <v>5.2621334791805934</v>
      </c>
    </row>
    <row r="67" spans="2:9" x14ac:dyDescent="0.35">
      <c r="B67" s="51" t="s">
        <v>72</v>
      </c>
      <c r="C67" s="55">
        <v>455</v>
      </c>
      <c r="D67" s="85">
        <v>4107</v>
      </c>
      <c r="E67" s="55">
        <v>136</v>
      </c>
      <c r="F67" s="44">
        <v>928.95059207839927</v>
      </c>
      <c r="G67" s="44">
        <v>179.04084328367969</v>
      </c>
      <c r="H67" s="44">
        <v>749.90974879471958</v>
      </c>
      <c r="I67" s="44">
        <v>5.1884842309781334</v>
      </c>
    </row>
    <row r="68" spans="2:9" x14ac:dyDescent="0.35">
      <c r="B68" s="51" t="s">
        <v>73</v>
      </c>
      <c r="C68" s="55">
        <v>506</v>
      </c>
      <c r="D68" s="85">
        <v>4139</v>
      </c>
      <c r="E68" s="55">
        <v>182</v>
      </c>
      <c r="F68" s="44">
        <v>976.64543524416138</v>
      </c>
      <c r="G68" s="44">
        <v>174.13657457075905</v>
      </c>
      <c r="H68" s="44">
        <v>802.5088606734023</v>
      </c>
      <c r="I68" s="44">
        <v>5.6085026230219608</v>
      </c>
    </row>
    <row r="69" spans="2:9" x14ac:dyDescent="0.35">
      <c r="B69" s="51" t="s">
        <v>223</v>
      </c>
      <c r="C69" s="55">
        <v>511</v>
      </c>
      <c r="D69" s="85">
        <v>4259</v>
      </c>
      <c r="E69" s="55">
        <v>181</v>
      </c>
      <c r="F69" s="44">
        <v>968.35323100246353</v>
      </c>
      <c r="G69" s="44">
        <v>174.29773441592457</v>
      </c>
      <c r="H69" s="44">
        <v>794.05549658653899</v>
      </c>
      <c r="I69" s="44">
        <v>5.5557419277274942</v>
      </c>
    </row>
    <row r="70" spans="2:9" x14ac:dyDescent="0.35">
      <c r="B70" s="86" t="s">
        <v>74</v>
      </c>
      <c r="C70" s="89"/>
      <c r="D70" s="89"/>
      <c r="E70" s="89"/>
      <c r="F70" s="89"/>
      <c r="G70" s="89"/>
      <c r="H70" s="89"/>
      <c r="I70" s="89"/>
    </row>
    <row r="71" spans="2:9" x14ac:dyDescent="0.35">
      <c r="B71" s="7" t="s">
        <v>75</v>
      </c>
    </row>
    <row r="72" spans="2:9" x14ac:dyDescent="0.35">
      <c r="B72" s="50" t="s">
        <v>80</v>
      </c>
    </row>
    <row r="73" spans="2:9" x14ac:dyDescent="0.35">
      <c r="B73" s="16"/>
    </row>
    <row r="74" spans="2:9" x14ac:dyDescent="0.35">
      <c r="B74" s="17"/>
    </row>
    <row r="79" spans="2:9" ht="14.15" customHeight="1" x14ac:dyDescent="0.35"/>
    <row r="1048491" ht="15" customHeight="1" x14ac:dyDescent="0.35"/>
  </sheetData>
  <phoneticPr fontId="40" type="noConversion"/>
  <conditionalFormatting sqref="C4:C21">
    <cfRule type="cellIs" dxfId="19" priority="9" operator="between">
      <formula>1</formula>
      <formula>3</formula>
    </cfRule>
  </conditionalFormatting>
  <conditionalFormatting sqref="C28:C45">
    <cfRule type="cellIs" dxfId="18" priority="6" operator="between">
      <formula>1</formula>
      <formula>3</formula>
    </cfRule>
  </conditionalFormatting>
  <conditionalFormatting sqref="C52:C69">
    <cfRule type="cellIs" dxfId="17" priority="3" operator="between">
      <formula>1</formula>
      <formula>3</formula>
    </cfRule>
  </conditionalFormatting>
  <conditionalFormatting sqref="D4:D17">
    <cfRule type="cellIs" dxfId="16" priority="47" operator="between">
      <formula>1</formula>
      <formula>3</formula>
    </cfRule>
  </conditionalFormatting>
  <conditionalFormatting sqref="D28:D41">
    <cfRule type="cellIs" dxfId="15" priority="7" operator="between">
      <formula>1</formula>
      <formula>3</formula>
    </cfRule>
  </conditionalFormatting>
  <conditionalFormatting sqref="D52:D65">
    <cfRule type="cellIs" dxfId="14" priority="4" operator="between">
      <formula>1</formula>
      <formula>3</formula>
    </cfRule>
  </conditionalFormatting>
  <conditionalFormatting sqref="E4:E21">
    <cfRule type="cellIs" dxfId="13" priority="8" operator="between">
      <formula>1</formula>
      <formula>3</formula>
    </cfRule>
  </conditionalFormatting>
  <conditionalFormatting sqref="E28:E45">
    <cfRule type="cellIs" dxfId="12" priority="5" operator="between">
      <formula>1</formula>
      <formula>3</formula>
    </cfRule>
  </conditionalFormatting>
  <conditionalFormatting sqref="E52:E69">
    <cfRule type="cellIs" dxfId="11" priority="2" operator="between">
      <formula>1</formula>
      <formula>3</formula>
    </cfRule>
  </conditionalFormatting>
  <hyperlinks>
    <hyperlink ref="A1" r:id="rId1" location="Index!A1" xr:uid="{C2327445-DFA4-4E65-9A57-83CEB001A97F}"/>
  </hyperlinks>
  <pageMargins left="0.7" right="0.7" top="0.75" bottom="0.75" header="0.3" footer="0.3"/>
  <pageSetup paperSize="9" scale="61" orientation="landscape" r:id="rId2"/>
  <headerFooter>
    <oddHeader>&amp;C&amp;"Calibri"&amp;12&amp;KFF0000OFFICIAL: Sensitive&amp;1#</oddHeader>
    <oddFooter>&amp;C&amp;1#&amp;"Calibri"&amp;12&amp;KFF0000OFFICIAL: Sensitive</oddFooter>
  </headerFooter>
  <rowBreaks count="1" manualBreakCount="1">
    <brk id="48" max="16383" man="1"/>
  </rowBreak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D93D3-4545-4260-A208-D8E16B14E72D}">
  <dimension ref="A1:G53"/>
  <sheetViews>
    <sheetView showGridLines="0" topLeftCell="A38" zoomScaleNormal="100" zoomScaleSheetLayoutView="130" workbookViewId="0">
      <selection activeCell="D61" sqref="D61"/>
    </sheetView>
  </sheetViews>
  <sheetFormatPr defaultColWidth="9.1796875" defaultRowHeight="14.5" x14ac:dyDescent="0.35"/>
  <cols>
    <col min="2" max="2" width="18.54296875" customWidth="1"/>
    <col min="3" max="3" width="19.81640625" customWidth="1"/>
    <col min="4" max="4" width="18.453125" customWidth="1"/>
  </cols>
  <sheetData>
    <row r="1" spans="1:5" x14ac:dyDescent="0.35">
      <c r="A1" s="3" t="s">
        <v>47</v>
      </c>
    </row>
    <row r="2" spans="1:5" ht="45.65" customHeight="1" thickBot="1" x14ac:dyDescent="0.4">
      <c r="B2" s="198" t="s">
        <v>206</v>
      </c>
      <c r="C2" s="198"/>
      <c r="D2" s="198"/>
    </row>
    <row r="3" spans="1:5" ht="23.5" thickBot="1" x14ac:dyDescent="0.4">
      <c r="B3" s="5" t="s">
        <v>49</v>
      </c>
      <c r="C3" s="5" t="s">
        <v>207</v>
      </c>
      <c r="D3" s="5" t="s">
        <v>208</v>
      </c>
    </row>
    <row r="4" spans="1:5" x14ac:dyDescent="0.35">
      <c r="B4" s="51" t="s">
        <v>57</v>
      </c>
      <c r="C4" s="6">
        <v>30</v>
      </c>
      <c r="D4" s="167">
        <v>5.0000000000000001E-3</v>
      </c>
    </row>
    <row r="5" spans="1:5" x14ac:dyDescent="0.35">
      <c r="B5" s="51" t="s">
        <v>58</v>
      </c>
      <c r="C5" s="6">
        <v>62</v>
      </c>
      <c r="D5" s="167">
        <v>0.01</v>
      </c>
    </row>
    <row r="6" spans="1:5" x14ac:dyDescent="0.35">
      <c r="B6" s="51" t="s">
        <v>59</v>
      </c>
      <c r="C6" s="6">
        <v>70</v>
      </c>
      <c r="D6" s="167">
        <v>8.9999999999999993E-3</v>
      </c>
    </row>
    <row r="7" spans="1:5" x14ac:dyDescent="0.35">
      <c r="B7" s="51" t="s">
        <v>60</v>
      </c>
      <c r="C7" s="6">
        <v>86</v>
      </c>
      <c r="D7" s="167">
        <v>1.2E-2</v>
      </c>
    </row>
    <row r="8" spans="1:5" x14ac:dyDescent="0.35">
      <c r="B8" s="51" t="s">
        <v>61</v>
      </c>
      <c r="C8" s="6">
        <v>108</v>
      </c>
      <c r="D8" s="167">
        <v>1.4E-2</v>
      </c>
    </row>
    <row r="9" spans="1:5" x14ac:dyDescent="0.35">
      <c r="B9" s="51" t="s">
        <v>62</v>
      </c>
      <c r="C9" s="168">
        <v>133</v>
      </c>
      <c r="D9" s="167">
        <v>1.9E-2</v>
      </c>
    </row>
    <row r="10" spans="1:5" x14ac:dyDescent="0.35">
      <c r="B10" s="51" t="s">
        <v>63</v>
      </c>
      <c r="C10" s="6">
        <v>116</v>
      </c>
      <c r="D10" s="167">
        <v>1.4E-2</v>
      </c>
    </row>
    <row r="11" spans="1:5" x14ac:dyDescent="0.35">
      <c r="A11" s="10"/>
      <c r="B11" s="51" t="s">
        <v>209</v>
      </c>
      <c r="C11" s="6">
        <v>102</v>
      </c>
      <c r="D11" s="167">
        <v>1.2999999999999999E-2</v>
      </c>
    </row>
    <row r="12" spans="1:5" x14ac:dyDescent="0.35">
      <c r="B12" s="51" t="s">
        <v>65</v>
      </c>
      <c r="C12" s="6">
        <v>132</v>
      </c>
      <c r="D12" s="167">
        <v>1.7000000000000001E-2</v>
      </c>
    </row>
    <row r="13" spans="1:5" x14ac:dyDescent="0.35">
      <c r="B13" s="51" t="s">
        <v>66</v>
      </c>
      <c r="C13" s="6">
        <v>150</v>
      </c>
      <c r="D13" s="167">
        <v>1.7000000000000001E-2</v>
      </c>
    </row>
    <row r="14" spans="1:5" x14ac:dyDescent="0.35">
      <c r="B14" s="51" t="s">
        <v>67</v>
      </c>
      <c r="C14" s="6">
        <v>185</v>
      </c>
      <c r="D14" s="167">
        <v>1.9E-2</v>
      </c>
    </row>
    <row r="15" spans="1:5" x14ac:dyDescent="0.35">
      <c r="B15" s="51" t="s">
        <v>68</v>
      </c>
      <c r="C15" s="30">
        <v>205</v>
      </c>
      <c r="D15" s="31">
        <v>0.02</v>
      </c>
    </row>
    <row r="16" spans="1:5" x14ac:dyDescent="0.35">
      <c r="B16" s="51" t="s">
        <v>69</v>
      </c>
      <c r="C16" s="30">
        <v>210</v>
      </c>
      <c r="D16" s="31">
        <v>2.06E-2</v>
      </c>
      <c r="E16" s="169"/>
    </row>
    <row r="17" spans="1:5" x14ac:dyDescent="0.35">
      <c r="B17" s="51" t="s">
        <v>70</v>
      </c>
      <c r="C17" s="30">
        <v>218</v>
      </c>
      <c r="D17" s="31">
        <v>2.01E-2</v>
      </c>
      <c r="E17" s="169"/>
    </row>
    <row r="18" spans="1:5" x14ac:dyDescent="0.35">
      <c r="B18" s="51" t="s">
        <v>71</v>
      </c>
      <c r="C18" s="30">
        <v>184</v>
      </c>
      <c r="D18" s="31">
        <v>1.77E-2</v>
      </c>
      <c r="E18" s="169"/>
    </row>
    <row r="19" spans="1:5" x14ac:dyDescent="0.35">
      <c r="B19" s="51" t="s">
        <v>72</v>
      </c>
      <c r="C19" s="30">
        <v>186</v>
      </c>
      <c r="D19" s="31">
        <v>1.7999999999999999E-2</v>
      </c>
      <c r="E19" s="169"/>
    </row>
    <row r="20" spans="1:5" x14ac:dyDescent="0.35">
      <c r="B20" s="51" t="s">
        <v>73</v>
      </c>
      <c r="C20" s="30">
        <v>224</v>
      </c>
      <c r="D20" s="31">
        <v>2.24E-2</v>
      </c>
      <c r="E20" s="169"/>
    </row>
    <row r="21" spans="1:5" x14ac:dyDescent="0.35">
      <c r="B21" s="51" t="s">
        <v>223</v>
      </c>
      <c r="C21" s="30">
        <v>233</v>
      </c>
      <c r="D21" s="31">
        <v>2.24E-2</v>
      </c>
      <c r="E21" s="169"/>
    </row>
    <row r="22" spans="1:5" x14ac:dyDescent="0.35">
      <c r="B22" s="93" t="s">
        <v>210</v>
      </c>
      <c r="C22" s="170"/>
      <c r="D22" s="170"/>
      <c r="E22" s="169"/>
    </row>
    <row r="23" spans="1:5" ht="31.5" customHeight="1" x14ac:dyDescent="0.35">
      <c r="B23" s="199" t="s">
        <v>211</v>
      </c>
      <c r="C23" s="199"/>
      <c r="D23" s="199"/>
    </row>
    <row r="24" spans="1:5" ht="48.65" customHeight="1" x14ac:dyDescent="0.35">
      <c r="B24" s="201" t="s">
        <v>212</v>
      </c>
      <c r="C24" s="201"/>
      <c r="D24" s="201"/>
    </row>
    <row r="25" spans="1:5" ht="33" customHeight="1" x14ac:dyDescent="0.35">
      <c r="B25" s="202" t="s">
        <v>213</v>
      </c>
      <c r="C25" s="202"/>
      <c r="D25" s="202"/>
      <c r="E25" s="171"/>
    </row>
    <row r="26" spans="1:5" x14ac:dyDescent="0.35">
      <c r="A26" s="37"/>
      <c r="B26" s="172"/>
      <c r="C26" s="172"/>
      <c r="D26" s="172"/>
      <c r="E26" s="171"/>
    </row>
    <row r="27" spans="1:5" ht="32.5" customHeight="1" thickBot="1" x14ac:dyDescent="0.4">
      <c r="A27" s="37"/>
      <c r="B27" s="200" t="s">
        <v>214</v>
      </c>
      <c r="C27" s="200"/>
      <c r="D27" s="200"/>
      <c r="E27" s="172"/>
    </row>
    <row r="28" spans="1:5" ht="23.5" thickBot="1" x14ac:dyDescent="0.4">
      <c r="A28" s="37"/>
      <c r="B28" s="52" t="s">
        <v>49</v>
      </c>
      <c r="C28" s="52" t="s">
        <v>207</v>
      </c>
      <c r="D28" s="52" t="s">
        <v>208</v>
      </c>
      <c r="E28" s="172"/>
    </row>
    <row r="29" spans="1:5" ht="16.5" x14ac:dyDescent="0.35">
      <c r="A29" s="173"/>
      <c r="B29" s="173" t="s">
        <v>215</v>
      </c>
      <c r="C29" s="30">
        <v>7</v>
      </c>
      <c r="D29" s="174">
        <v>1E-3</v>
      </c>
      <c r="E29" s="37"/>
    </row>
    <row r="30" spans="1:5" x14ac:dyDescent="0.35">
      <c r="A30" s="37"/>
      <c r="B30" s="51" t="s">
        <v>68</v>
      </c>
      <c r="C30" s="30">
        <v>98</v>
      </c>
      <c r="D30" s="174">
        <v>5.0000000000000001E-3</v>
      </c>
      <c r="E30" s="37"/>
    </row>
    <row r="31" spans="1:5" x14ac:dyDescent="0.35">
      <c r="A31" s="37"/>
      <c r="B31" s="51" t="s">
        <v>69</v>
      </c>
      <c r="C31" s="30">
        <v>103</v>
      </c>
      <c r="D31" s="174">
        <v>6.0000000000000001E-3</v>
      </c>
      <c r="E31" s="37"/>
    </row>
    <row r="32" spans="1:5" x14ac:dyDescent="0.35">
      <c r="A32" s="37"/>
      <c r="B32" s="51" t="s">
        <v>70</v>
      </c>
      <c r="C32" s="6" t="s">
        <v>216</v>
      </c>
      <c r="D32" s="175">
        <v>5.0000000000000001E-3</v>
      </c>
      <c r="E32" s="37"/>
    </row>
    <row r="33" spans="1:5" x14ac:dyDescent="0.35">
      <c r="A33" s="37"/>
      <c r="B33" s="51" t="s">
        <v>71</v>
      </c>
      <c r="C33" s="6">
        <v>127</v>
      </c>
      <c r="D33" s="59">
        <v>6.0000000000000001E-3</v>
      </c>
      <c r="E33" s="37"/>
    </row>
    <row r="34" spans="1:5" x14ac:dyDescent="0.35">
      <c r="A34" s="37"/>
      <c r="B34" s="51" t="s">
        <v>72</v>
      </c>
      <c r="C34" s="6">
        <v>135</v>
      </c>
      <c r="D34" s="59">
        <v>7.0000000000000001E-3</v>
      </c>
      <c r="E34" s="37"/>
    </row>
    <row r="35" spans="1:5" x14ac:dyDescent="0.35">
      <c r="A35" s="37"/>
      <c r="B35" s="51" t="s">
        <v>73</v>
      </c>
      <c r="C35" s="6">
        <v>148</v>
      </c>
      <c r="D35" s="59">
        <v>6.6E-3</v>
      </c>
      <c r="E35" s="37"/>
    </row>
    <row r="36" spans="1:5" x14ac:dyDescent="0.35">
      <c r="A36" s="37"/>
      <c r="B36" s="51" t="s">
        <v>223</v>
      </c>
      <c r="C36" s="6">
        <v>146</v>
      </c>
      <c r="D36" s="59">
        <v>7.0000000000000001E-3</v>
      </c>
      <c r="E36" s="37"/>
    </row>
    <row r="37" spans="1:5" x14ac:dyDescent="0.35">
      <c r="A37" s="37"/>
      <c r="B37" s="88" t="s">
        <v>189</v>
      </c>
      <c r="C37" s="170"/>
      <c r="D37" s="170"/>
      <c r="E37" s="37"/>
    </row>
    <row r="38" spans="1:5" ht="25" customHeight="1" x14ac:dyDescent="0.35">
      <c r="A38" s="37"/>
      <c r="B38" s="199" t="s">
        <v>217</v>
      </c>
      <c r="C38" s="199"/>
      <c r="D38" s="199"/>
      <c r="E38" s="199"/>
    </row>
    <row r="39" spans="1:5" ht="40.5" customHeight="1" x14ac:dyDescent="0.35">
      <c r="A39" s="37"/>
      <c r="B39" s="199" t="s">
        <v>218</v>
      </c>
      <c r="C39" s="199"/>
      <c r="D39" s="199"/>
      <c r="E39" s="199"/>
    </row>
    <row r="40" spans="1:5" ht="29.5" customHeight="1" thickBot="1" x14ac:dyDescent="0.4">
      <c r="A40" s="37"/>
      <c r="B40" s="176" t="s">
        <v>219</v>
      </c>
      <c r="C40" s="176"/>
      <c r="D40" s="176"/>
      <c r="E40" s="37"/>
    </row>
    <row r="41" spans="1:5" ht="24.5" thickBot="1" x14ac:dyDescent="0.4">
      <c r="B41" s="46" t="s">
        <v>49</v>
      </c>
      <c r="C41" s="46" t="s">
        <v>207</v>
      </c>
      <c r="D41" s="46" t="s">
        <v>208</v>
      </c>
      <c r="E41" s="37"/>
    </row>
    <row r="42" spans="1:5" x14ac:dyDescent="0.35">
      <c r="B42" s="51" t="s">
        <v>66</v>
      </c>
      <c r="C42" s="107">
        <v>46</v>
      </c>
      <c r="D42" s="177">
        <v>0.02</v>
      </c>
    </row>
    <row r="43" spans="1:5" x14ac:dyDescent="0.35">
      <c r="B43" s="51" t="s">
        <v>67</v>
      </c>
      <c r="C43" s="107">
        <v>53</v>
      </c>
      <c r="D43" s="177">
        <v>2.4E-2</v>
      </c>
    </row>
    <row r="44" spans="1:5" x14ac:dyDescent="0.35">
      <c r="B44" s="51" t="s">
        <v>68</v>
      </c>
      <c r="C44" s="111">
        <v>53</v>
      </c>
      <c r="D44" s="177">
        <v>2.1999999999999999E-2</v>
      </c>
    </row>
    <row r="45" spans="1:5" x14ac:dyDescent="0.35">
      <c r="B45" s="51" t="s">
        <v>69</v>
      </c>
      <c r="C45" s="107">
        <v>60</v>
      </c>
      <c r="D45" s="177">
        <v>2.3E-2</v>
      </c>
    </row>
    <row r="46" spans="1:5" x14ac:dyDescent="0.35">
      <c r="B46" s="51" t="s">
        <v>70</v>
      </c>
      <c r="C46" s="30">
        <v>64</v>
      </c>
      <c r="D46" s="138">
        <v>2.3E-2</v>
      </c>
    </row>
    <row r="47" spans="1:5" x14ac:dyDescent="0.35">
      <c r="B47" s="51" t="s">
        <v>71</v>
      </c>
      <c r="C47" s="107">
        <v>68</v>
      </c>
      <c r="D47" s="177">
        <v>2.3E-2</v>
      </c>
    </row>
    <row r="48" spans="1:5" x14ac:dyDescent="0.35">
      <c r="B48" s="51" t="s">
        <v>72</v>
      </c>
      <c r="C48" s="107">
        <v>79</v>
      </c>
      <c r="D48" s="177">
        <v>2.7099999999999999E-2</v>
      </c>
      <c r="E48" s="76"/>
    </row>
    <row r="49" spans="2:7" x14ac:dyDescent="0.35">
      <c r="B49" s="51" t="s">
        <v>73</v>
      </c>
      <c r="C49" s="107">
        <v>89</v>
      </c>
      <c r="D49" s="177">
        <v>2.5399999999999999E-2</v>
      </c>
      <c r="E49" s="76"/>
    </row>
    <row r="50" spans="2:7" x14ac:dyDescent="0.35">
      <c r="B50" s="51" t="s">
        <v>223</v>
      </c>
      <c r="C50" s="107">
        <v>71</v>
      </c>
      <c r="D50" s="177">
        <v>2.5399999999999999E-2</v>
      </c>
      <c r="E50" s="76"/>
    </row>
    <row r="51" spans="2:7" ht="13.5" customHeight="1" x14ac:dyDescent="0.35">
      <c r="B51" s="142" t="s">
        <v>220</v>
      </c>
      <c r="C51" s="142"/>
      <c r="D51" s="178"/>
    </row>
    <row r="52" spans="2:7" s="183" customFormat="1" ht="10" x14ac:dyDescent="0.2">
      <c r="B52" s="203" t="s">
        <v>221</v>
      </c>
      <c r="C52" s="185"/>
      <c r="D52" s="185"/>
      <c r="E52" s="185"/>
      <c r="F52" s="185"/>
      <c r="G52" s="185"/>
    </row>
    <row r="53" spans="2:7" x14ac:dyDescent="0.35">
      <c r="B53" s="50" t="s">
        <v>225</v>
      </c>
    </row>
  </sheetData>
  <mergeCells count="7">
    <mergeCell ref="B39:E39"/>
    <mergeCell ref="B2:D2"/>
    <mergeCell ref="B38:E38"/>
    <mergeCell ref="B27:D27"/>
    <mergeCell ref="B23:D23"/>
    <mergeCell ref="B24:D24"/>
    <mergeCell ref="B25:D25"/>
  </mergeCells>
  <phoneticPr fontId="40" type="noConversion"/>
  <hyperlinks>
    <hyperlink ref="A1" r:id="rId1" location="Index!A1" xr:uid="{0A3CABEB-98F5-40CC-A89F-2699C35CEF3D}"/>
  </hyperlinks>
  <pageMargins left="0.7" right="0.7" top="0.75" bottom="0.75" header="0.3" footer="0.3"/>
  <pageSetup paperSize="9" scale="76" orientation="landscape" r:id="rId2"/>
  <headerFooter>
    <oddHeader>&amp;C&amp;"Calibri"&amp;12&amp;KFF0000OFFICIAL: Sensitive&amp;1#</oddHeader>
    <oddFooter>&amp;C&amp;1#&amp;"Calibri"&amp;12&amp;KFF0000OFFICIAL: Sensitive</oddFooter>
  </headerFooter>
  <rowBreaks count="1" manualBreakCount="1">
    <brk id="26" max="4"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4FC2D-CB9E-490A-B0D7-C0914D9FB705}">
  <dimension ref="A1:T1048511"/>
  <sheetViews>
    <sheetView showGridLines="0" zoomScale="115" zoomScaleNormal="115" zoomScaleSheetLayoutView="115" workbookViewId="0">
      <selection activeCell="L42" sqref="L42"/>
    </sheetView>
  </sheetViews>
  <sheetFormatPr defaultColWidth="9.1796875" defaultRowHeight="14.5" x14ac:dyDescent="0.35"/>
  <cols>
    <col min="3" max="3" width="10.54296875" customWidth="1"/>
    <col min="4" max="4" width="14.26953125" customWidth="1"/>
    <col min="5" max="5" width="14.453125" customWidth="1"/>
    <col min="6" max="6" width="16.26953125" bestFit="1" customWidth="1"/>
    <col min="7" max="7" width="12" customWidth="1"/>
    <col min="8" max="8" width="9.1796875" bestFit="1" customWidth="1"/>
    <col min="10" max="10" width="12" bestFit="1" customWidth="1"/>
    <col min="15" max="15" width="16.26953125" customWidth="1"/>
    <col min="17" max="17" width="16.81640625" customWidth="1"/>
    <col min="16346" max="16346" width="9.1796875" customWidth="1"/>
  </cols>
  <sheetData>
    <row r="1" spans="1:20" x14ac:dyDescent="0.35">
      <c r="A1" s="3" t="s">
        <v>47</v>
      </c>
    </row>
    <row r="2" spans="1:20" ht="15.5" thickBot="1" x14ac:dyDescent="0.4">
      <c r="B2" s="8" t="s">
        <v>83</v>
      </c>
      <c r="C2" s="19"/>
      <c r="D2" s="19"/>
      <c r="E2" s="19"/>
      <c r="F2" s="19"/>
      <c r="G2" s="19"/>
      <c r="H2" s="19"/>
    </row>
    <row r="3" spans="1:20" ht="23.5" thickBot="1" x14ac:dyDescent="0.4">
      <c r="B3" s="43" t="s">
        <v>49</v>
      </c>
      <c r="C3" s="43" t="s">
        <v>50</v>
      </c>
      <c r="D3" s="43" t="s">
        <v>51</v>
      </c>
      <c r="E3" s="43" t="s">
        <v>53</v>
      </c>
      <c r="F3" s="43" t="s">
        <v>54</v>
      </c>
      <c r="G3" s="43" t="s">
        <v>84</v>
      </c>
      <c r="H3" s="43" t="s">
        <v>82</v>
      </c>
      <c r="J3" s="94"/>
      <c r="K3" s="94"/>
      <c r="L3" s="94"/>
      <c r="M3" s="94"/>
      <c r="N3" s="94"/>
      <c r="O3" s="94"/>
      <c r="P3" s="94"/>
    </row>
    <row r="4" spans="1:20" x14ac:dyDescent="0.35">
      <c r="B4" s="51" t="s">
        <v>64</v>
      </c>
      <c r="C4" s="34">
        <v>97.9</v>
      </c>
      <c r="D4" s="34">
        <v>520.1</v>
      </c>
      <c r="E4" s="36">
        <v>102.18</v>
      </c>
      <c r="F4" s="36">
        <v>9.5960000000000001</v>
      </c>
      <c r="G4" s="36">
        <f t="shared" ref="G4:G10" si="0">E4-F4</f>
        <v>92.584000000000003</v>
      </c>
      <c r="H4" s="36">
        <f t="shared" ref="H4:H10" si="1">E4/F4</f>
        <v>10.648186744476867</v>
      </c>
      <c r="J4" s="51"/>
      <c r="K4" s="95"/>
      <c r="L4" s="95"/>
      <c r="M4" s="36"/>
      <c r="N4" s="36"/>
      <c r="O4" s="36"/>
      <c r="P4" s="36"/>
    </row>
    <row r="5" spans="1:20" x14ac:dyDescent="0.35">
      <c r="B5" s="51" t="s">
        <v>65</v>
      </c>
      <c r="C5" s="34">
        <v>113.3</v>
      </c>
      <c r="D5" s="34">
        <v>472.2</v>
      </c>
      <c r="E5" s="36">
        <v>118.248</v>
      </c>
      <c r="F5" s="36">
        <v>8.58</v>
      </c>
      <c r="G5" s="36">
        <f t="shared" si="0"/>
        <v>109.66800000000001</v>
      </c>
      <c r="H5" s="36">
        <f t="shared" si="1"/>
        <v>13.781818181818183</v>
      </c>
      <c r="J5" s="51"/>
      <c r="K5" s="95"/>
      <c r="L5" s="95"/>
      <c r="M5" s="36"/>
      <c r="N5" s="36"/>
      <c r="O5" s="36"/>
      <c r="P5" s="36"/>
    </row>
    <row r="6" spans="1:20" x14ac:dyDescent="0.35">
      <c r="B6" s="51" t="s">
        <v>66</v>
      </c>
      <c r="C6" s="34">
        <v>102.6</v>
      </c>
      <c r="D6" s="34">
        <v>421.6</v>
      </c>
      <c r="E6" s="36">
        <v>89.552000000000007</v>
      </c>
      <c r="F6" s="36">
        <v>7.4939999999999998</v>
      </c>
      <c r="G6" s="36">
        <f t="shared" si="0"/>
        <v>82.058000000000007</v>
      </c>
      <c r="H6" s="36">
        <f t="shared" si="1"/>
        <v>11.949826527888979</v>
      </c>
      <c r="J6" s="96"/>
      <c r="K6" s="95"/>
      <c r="L6" s="95"/>
      <c r="M6" s="95"/>
      <c r="N6" s="36"/>
      <c r="O6" s="36"/>
      <c r="P6" s="51"/>
      <c r="Q6" s="14"/>
      <c r="R6" s="14"/>
      <c r="S6" s="14"/>
      <c r="T6" s="14"/>
    </row>
    <row r="7" spans="1:20" x14ac:dyDescent="0.35">
      <c r="B7" s="51" t="s">
        <v>67</v>
      </c>
      <c r="C7" s="34">
        <v>91.7</v>
      </c>
      <c r="D7" s="34">
        <v>415.5</v>
      </c>
      <c r="E7" s="36">
        <v>77.328000000000003</v>
      </c>
      <c r="F7" s="99">
        <v>7.2649999999999997</v>
      </c>
      <c r="G7" s="36">
        <f t="shared" si="0"/>
        <v>70.063000000000002</v>
      </c>
      <c r="H7" s="36">
        <f t="shared" si="1"/>
        <v>10.643909153475569</v>
      </c>
      <c r="J7" s="96"/>
      <c r="K7" s="95"/>
      <c r="L7" s="95"/>
      <c r="M7" s="95"/>
      <c r="N7" s="95"/>
      <c r="O7" s="36"/>
      <c r="P7" s="51"/>
      <c r="Q7" s="14"/>
      <c r="R7" s="14"/>
      <c r="S7" s="14"/>
      <c r="T7" s="14"/>
    </row>
    <row r="8" spans="1:20" x14ac:dyDescent="0.35">
      <c r="B8" s="51" t="s">
        <v>68</v>
      </c>
      <c r="C8" s="34">
        <v>84.8</v>
      </c>
      <c r="D8" s="34">
        <v>396.2</v>
      </c>
      <c r="E8" s="36">
        <v>69.256</v>
      </c>
      <c r="F8" s="36">
        <v>6.7720000000000002</v>
      </c>
      <c r="G8" s="36">
        <f t="shared" si="0"/>
        <v>62.484000000000002</v>
      </c>
      <c r="H8" s="36">
        <f t="shared" si="1"/>
        <v>10.226816302421737</v>
      </c>
      <c r="J8" s="96"/>
      <c r="K8" s="95"/>
      <c r="L8" s="95"/>
      <c r="M8" s="95"/>
      <c r="N8" s="36"/>
      <c r="O8" s="36"/>
      <c r="P8" s="51"/>
      <c r="Q8" s="14"/>
      <c r="R8" s="14"/>
      <c r="S8" s="14"/>
      <c r="T8" s="14"/>
    </row>
    <row r="9" spans="1:20" x14ac:dyDescent="0.35">
      <c r="B9" s="51" t="s">
        <v>69</v>
      </c>
      <c r="C9" s="34">
        <v>70.400000000000006</v>
      </c>
      <c r="D9" s="34">
        <v>368.8</v>
      </c>
      <c r="E9" s="36">
        <v>56.08</v>
      </c>
      <c r="F9" s="36">
        <v>6.19</v>
      </c>
      <c r="G9" s="36">
        <f t="shared" si="0"/>
        <v>49.89</v>
      </c>
      <c r="H9" s="36">
        <f t="shared" si="1"/>
        <v>9.0597738287560574</v>
      </c>
      <c r="J9" s="96"/>
      <c r="K9" s="95"/>
      <c r="L9" s="95"/>
      <c r="M9" s="95"/>
      <c r="N9" s="36"/>
      <c r="O9" s="36"/>
      <c r="P9" s="51"/>
      <c r="Q9" s="14"/>
      <c r="R9" s="14"/>
      <c r="S9" s="14"/>
      <c r="T9" s="14"/>
    </row>
    <row r="10" spans="1:20" x14ac:dyDescent="0.35">
      <c r="B10" s="51" t="s">
        <v>70</v>
      </c>
      <c r="C10" s="34">
        <v>64.599999999999994</v>
      </c>
      <c r="D10" s="34">
        <v>289.2</v>
      </c>
      <c r="E10" s="36">
        <v>50.094999999999999</v>
      </c>
      <c r="F10" s="36">
        <v>4.8099999999999996</v>
      </c>
      <c r="G10" s="36">
        <f t="shared" si="0"/>
        <v>45.284999999999997</v>
      </c>
      <c r="H10" s="36">
        <f t="shared" si="1"/>
        <v>10.414760914760915</v>
      </c>
      <c r="J10" s="96"/>
      <c r="K10" s="95"/>
      <c r="L10" s="95"/>
      <c r="M10" s="95"/>
      <c r="N10" s="36"/>
      <c r="O10" s="36"/>
      <c r="P10" s="51"/>
      <c r="Q10" s="14"/>
      <c r="R10" s="14"/>
      <c r="S10" s="14"/>
      <c r="T10" s="14"/>
    </row>
    <row r="11" spans="1:20" x14ac:dyDescent="0.35">
      <c r="B11" s="51" t="s">
        <v>71</v>
      </c>
      <c r="C11" s="34">
        <v>50.7</v>
      </c>
      <c r="D11" s="34">
        <v>237.5</v>
      </c>
      <c r="E11" s="36">
        <v>38.365000000000002</v>
      </c>
      <c r="F11" s="36">
        <v>3.9180000000000001</v>
      </c>
      <c r="G11" s="36">
        <f t="shared" ref="G11" si="2">E11-F11</f>
        <v>34.447000000000003</v>
      </c>
      <c r="H11" s="36">
        <f t="shared" ref="H11" si="3">E11/F11</f>
        <v>9.7919857069933638</v>
      </c>
      <c r="I11" s="14"/>
      <c r="J11" s="96"/>
      <c r="K11" s="95"/>
      <c r="L11" s="95"/>
      <c r="M11" s="95"/>
      <c r="N11" s="36"/>
      <c r="O11" s="36"/>
      <c r="P11" s="51"/>
      <c r="Q11" s="14"/>
      <c r="R11" s="14"/>
      <c r="S11" s="14"/>
      <c r="T11" s="14"/>
    </row>
    <row r="12" spans="1:20" x14ac:dyDescent="0.35">
      <c r="B12" s="51" t="s">
        <v>72</v>
      </c>
      <c r="C12" s="34">
        <v>38</v>
      </c>
      <c r="D12" s="34">
        <v>197.3</v>
      </c>
      <c r="E12" s="36">
        <v>28.074999999999999</v>
      </c>
      <c r="F12" s="99">
        <v>3.149</v>
      </c>
      <c r="G12" s="36">
        <f>E12-F12</f>
        <v>24.925999999999998</v>
      </c>
      <c r="H12" s="36">
        <f>E12/F12</f>
        <v>8.9155287392823119</v>
      </c>
      <c r="J12" s="96"/>
      <c r="K12" s="95"/>
      <c r="L12" s="95"/>
      <c r="M12" s="95"/>
      <c r="N12" s="95"/>
      <c r="O12" s="36"/>
      <c r="P12" s="51"/>
      <c r="Q12" s="98"/>
      <c r="R12" s="14"/>
      <c r="S12" s="14"/>
      <c r="T12" s="14"/>
    </row>
    <row r="13" spans="1:20" x14ac:dyDescent="0.35">
      <c r="B13" s="51" t="s">
        <v>73</v>
      </c>
      <c r="C13" s="34">
        <v>37.700000000000003</v>
      </c>
      <c r="D13" s="34">
        <v>178.7</v>
      </c>
      <c r="E13" s="36">
        <v>27.186</v>
      </c>
      <c r="F13" s="99">
        <v>2.782</v>
      </c>
      <c r="G13" s="36">
        <f>E13-F13</f>
        <v>24.404</v>
      </c>
      <c r="H13" s="36">
        <f>E13/F13</f>
        <v>9.772106398274623</v>
      </c>
      <c r="J13" s="96"/>
      <c r="K13" s="95"/>
      <c r="L13" s="95"/>
      <c r="M13" s="95"/>
      <c r="N13" s="95"/>
      <c r="O13" s="36"/>
      <c r="P13" s="51"/>
      <c r="Q13" s="36"/>
      <c r="R13" s="14"/>
      <c r="S13" s="14"/>
      <c r="T13" s="14"/>
    </row>
    <row r="14" spans="1:20" x14ac:dyDescent="0.35">
      <c r="B14" s="51" t="s">
        <v>223</v>
      </c>
      <c r="C14" s="34">
        <v>42.1</v>
      </c>
      <c r="D14" s="34">
        <v>186.2</v>
      </c>
      <c r="E14" s="34">
        <v>30.2</v>
      </c>
      <c r="F14" s="99">
        <v>2.8</v>
      </c>
      <c r="G14" s="36">
        <f>E14-F14</f>
        <v>27.4</v>
      </c>
      <c r="H14" s="36">
        <f>E14/F14</f>
        <v>10.785714285714286</v>
      </c>
      <c r="J14" s="184"/>
      <c r="K14" s="95"/>
      <c r="L14" s="95"/>
      <c r="M14" s="95"/>
      <c r="N14" s="95"/>
      <c r="O14" s="36"/>
      <c r="P14" s="51"/>
      <c r="Q14" s="36"/>
      <c r="R14" s="14"/>
      <c r="S14" s="14"/>
      <c r="T14" s="14"/>
    </row>
    <row r="15" spans="1:20" x14ac:dyDescent="0.35">
      <c r="B15" s="87" t="s">
        <v>85</v>
      </c>
      <c r="C15" s="88"/>
      <c r="D15" s="88"/>
      <c r="E15" s="88"/>
      <c r="F15" s="88"/>
      <c r="G15" s="88"/>
      <c r="H15" s="88"/>
      <c r="O15" s="36"/>
      <c r="P15" s="51"/>
      <c r="Q15" s="36"/>
      <c r="R15" s="14"/>
      <c r="S15" s="14"/>
      <c r="T15" s="14"/>
    </row>
    <row r="16" spans="1:20" x14ac:dyDescent="0.35">
      <c r="B16" s="188" t="s">
        <v>86</v>
      </c>
      <c r="C16" s="188"/>
      <c r="D16" s="188"/>
      <c r="E16" s="188"/>
      <c r="F16" s="188"/>
      <c r="G16" s="188"/>
      <c r="H16" s="188"/>
      <c r="O16" s="36"/>
      <c r="P16" s="51"/>
      <c r="Q16" s="36"/>
      <c r="R16" s="14"/>
      <c r="S16" s="14"/>
      <c r="T16" s="14"/>
    </row>
    <row r="17" spans="2:20" x14ac:dyDescent="0.35">
      <c r="B17" s="21" t="s">
        <v>87</v>
      </c>
      <c r="C17" s="50"/>
      <c r="D17" s="50"/>
      <c r="E17" s="50"/>
      <c r="F17" s="50"/>
      <c r="G17" s="50"/>
      <c r="H17" s="50"/>
      <c r="O17" s="51"/>
      <c r="P17" s="51"/>
      <c r="Q17" s="36"/>
      <c r="R17" s="14"/>
      <c r="S17" s="14"/>
      <c r="T17" s="14"/>
    </row>
    <row r="18" spans="2:20" x14ac:dyDescent="0.35">
      <c r="B18" s="21" t="s">
        <v>88</v>
      </c>
      <c r="C18" s="50"/>
      <c r="D18" s="50"/>
      <c r="E18" s="50"/>
      <c r="F18" s="50"/>
      <c r="G18" s="50"/>
      <c r="H18" s="50"/>
      <c r="O18" s="51"/>
      <c r="P18" s="51"/>
      <c r="Q18" s="36"/>
      <c r="R18" s="14"/>
      <c r="S18" s="14"/>
      <c r="T18" s="14"/>
    </row>
    <row r="19" spans="2:20" ht="29.5" customHeight="1" x14ac:dyDescent="0.35">
      <c r="B19" s="189" t="s">
        <v>89</v>
      </c>
      <c r="C19" s="189"/>
      <c r="D19" s="189"/>
      <c r="E19" s="189"/>
      <c r="F19" s="189"/>
      <c r="G19" s="189"/>
      <c r="H19" s="189"/>
      <c r="O19" s="51"/>
      <c r="P19" s="51"/>
      <c r="Q19" s="36"/>
      <c r="R19" s="14"/>
      <c r="S19" s="14"/>
      <c r="T19" s="14"/>
    </row>
    <row r="20" spans="2:20" x14ac:dyDescent="0.35">
      <c r="B20" s="189"/>
      <c r="C20" s="189"/>
      <c r="D20" s="189"/>
      <c r="E20" s="189"/>
      <c r="F20" s="189"/>
      <c r="G20" s="189"/>
      <c r="H20" s="189"/>
      <c r="O20" s="51"/>
      <c r="P20" s="51"/>
      <c r="Q20" s="36"/>
      <c r="R20" s="14"/>
      <c r="S20" s="14"/>
      <c r="T20" s="14"/>
    </row>
    <row r="21" spans="2:20" ht="15" thickBot="1" x14ac:dyDescent="0.4">
      <c r="B21" s="33" t="s">
        <v>90</v>
      </c>
      <c r="C21" s="53"/>
      <c r="D21" s="53"/>
      <c r="E21" s="53"/>
      <c r="F21" s="53"/>
      <c r="G21" s="53"/>
      <c r="H21" s="53"/>
      <c r="O21" s="51"/>
      <c r="P21" s="51"/>
      <c r="Q21" s="36"/>
      <c r="R21" s="14"/>
      <c r="S21" s="14"/>
      <c r="T21" s="14"/>
    </row>
    <row r="22" spans="2:20" ht="23.5" thickBot="1" x14ac:dyDescent="0.4">
      <c r="B22" s="43" t="s">
        <v>49</v>
      </c>
      <c r="C22" s="43" t="s">
        <v>50</v>
      </c>
      <c r="D22" s="43" t="s">
        <v>51</v>
      </c>
      <c r="E22" s="43" t="s">
        <v>53</v>
      </c>
      <c r="F22" s="43" t="s">
        <v>54</v>
      </c>
      <c r="G22" s="43" t="s">
        <v>84</v>
      </c>
      <c r="H22" s="43" t="s">
        <v>82</v>
      </c>
      <c r="J22" s="94"/>
      <c r="K22" s="94"/>
      <c r="L22" s="94"/>
      <c r="M22" s="94"/>
      <c r="N22" s="94"/>
      <c r="O22" s="51"/>
      <c r="P22" s="51"/>
      <c r="Q22" s="36"/>
      <c r="R22" s="14"/>
      <c r="S22" s="14"/>
      <c r="T22" s="14"/>
    </row>
    <row r="23" spans="2:20" x14ac:dyDescent="0.35">
      <c r="B23" s="51" t="s">
        <v>64</v>
      </c>
      <c r="C23" s="36">
        <v>13.9</v>
      </c>
      <c r="D23" s="34">
        <v>64.599999999999994</v>
      </c>
      <c r="E23" s="36">
        <v>14.468</v>
      </c>
      <c r="F23" s="36">
        <v>1.19</v>
      </c>
      <c r="G23" s="36">
        <f t="shared" ref="G23:G29" si="4">E23-F23</f>
        <v>13.278</v>
      </c>
      <c r="H23" s="36">
        <f t="shared" ref="H23:H29" si="5">E23/F23</f>
        <v>12.157983193277312</v>
      </c>
      <c r="J23" s="51"/>
      <c r="K23" s="36"/>
      <c r="L23" s="34"/>
      <c r="M23" s="36"/>
      <c r="N23" s="36"/>
      <c r="O23" s="51"/>
      <c r="P23" s="51"/>
      <c r="Q23" s="36"/>
      <c r="R23" s="14"/>
      <c r="S23" s="14"/>
      <c r="T23" s="14"/>
    </row>
    <row r="24" spans="2:20" x14ac:dyDescent="0.35">
      <c r="B24" s="51" t="s">
        <v>65</v>
      </c>
      <c r="C24" s="36">
        <v>18.8</v>
      </c>
      <c r="D24" s="34">
        <v>75.8</v>
      </c>
      <c r="E24" s="36">
        <v>19.597999999999999</v>
      </c>
      <c r="F24" s="36">
        <v>1.375</v>
      </c>
      <c r="G24" s="36">
        <f t="shared" si="4"/>
        <v>18.222999999999999</v>
      </c>
      <c r="H24" s="36">
        <f t="shared" si="5"/>
        <v>14.253090909090908</v>
      </c>
      <c r="J24" s="51"/>
      <c r="K24" s="36"/>
      <c r="L24" s="34"/>
      <c r="M24" s="36"/>
      <c r="N24" s="36"/>
      <c r="O24" s="51"/>
      <c r="P24" s="51"/>
      <c r="Q24" s="14"/>
      <c r="R24" s="14"/>
      <c r="S24" s="14"/>
      <c r="T24" s="14"/>
    </row>
    <row r="25" spans="2:20" x14ac:dyDescent="0.35">
      <c r="B25" s="51" t="s">
        <v>66</v>
      </c>
      <c r="C25" s="36">
        <v>20</v>
      </c>
      <c r="D25" s="99">
        <v>93.2</v>
      </c>
      <c r="E25" s="36">
        <v>17.486000000000001</v>
      </c>
      <c r="F25" s="36">
        <v>1.659</v>
      </c>
      <c r="G25" s="36">
        <f t="shared" si="4"/>
        <v>15.827</v>
      </c>
      <c r="H25" s="36">
        <f t="shared" si="5"/>
        <v>10.540084388185655</v>
      </c>
      <c r="I25" s="97"/>
      <c r="J25" s="51"/>
      <c r="K25" s="36"/>
      <c r="L25" s="95"/>
      <c r="M25" s="95"/>
      <c r="N25" s="36"/>
      <c r="O25" s="51"/>
      <c r="P25" s="51"/>
      <c r="Q25" s="14"/>
      <c r="R25" s="14"/>
      <c r="S25" s="14"/>
      <c r="T25" s="14"/>
    </row>
    <row r="26" spans="2:20" x14ac:dyDescent="0.35">
      <c r="B26" s="51" t="s">
        <v>67</v>
      </c>
      <c r="C26" s="36">
        <v>18.600000000000001</v>
      </c>
      <c r="D26" s="99">
        <v>100.1</v>
      </c>
      <c r="E26" s="36">
        <v>15.715999999999999</v>
      </c>
      <c r="F26" s="36">
        <v>1.75</v>
      </c>
      <c r="G26" s="36">
        <f t="shared" si="4"/>
        <v>13.965999999999999</v>
      </c>
      <c r="H26" s="36">
        <f t="shared" si="5"/>
        <v>8.9805714285714284</v>
      </c>
      <c r="I26" s="97"/>
      <c r="J26" s="51"/>
      <c r="K26" s="36"/>
      <c r="L26" s="95"/>
      <c r="M26" s="95"/>
      <c r="N26" s="36"/>
      <c r="O26" s="51"/>
      <c r="P26" s="51"/>
      <c r="Q26" s="14"/>
      <c r="R26" s="14"/>
      <c r="S26" s="14"/>
      <c r="T26" s="14"/>
    </row>
    <row r="27" spans="2:20" x14ac:dyDescent="0.35">
      <c r="B27" s="51" t="s">
        <v>68</v>
      </c>
      <c r="C27" s="36">
        <v>18.7</v>
      </c>
      <c r="D27" s="99">
        <v>92.5</v>
      </c>
      <c r="E27" s="36">
        <v>15.311</v>
      </c>
      <c r="F27" s="99">
        <v>1.585</v>
      </c>
      <c r="G27" s="36">
        <f t="shared" si="4"/>
        <v>13.725999999999999</v>
      </c>
      <c r="H27" s="36">
        <f t="shared" si="5"/>
        <v>9.6599369085173503</v>
      </c>
      <c r="I27" s="97"/>
      <c r="J27" s="51"/>
      <c r="K27" s="36"/>
      <c r="L27" s="95"/>
      <c r="M27" s="95"/>
      <c r="N27" s="95"/>
      <c r="O27" s="36"/>
      <c r="P27" s="36"/>
    </row>
    <row r="28" spans="2:20" x14ac:dyDescent="0.35">
      <c r="B28" s="51" t="s">
        <v>69</v>
      </c>
      <c r="C28" s="99">
        <v>16.5</v>
      </c>
      <c r="D28" s="99">
        <v>101.9</v>
      </c>
      <c r="E28" s="36">
        <v>13.103</v>
      </c>
      <c r="F28" s="36">
        <v>1.7</v>
      </c>
      <c r="G28" s="36">
        <f t="shared" si="4"/>
        <v>11.403</v>
      </c>
      <c r="H28" s="36">
        <f t="shared" si="5"/>
        <v>7.7076470588235297</v>
      </c>
      <c r="I28" s="97"/>
      <c r="J28" s="51"/>
      <c r="K28" s="95"/>
      <c r="L28" s="95"/>
      <c r="M28" s="95"/>
      <c r="N28" s="36"/>
      <c r="O28" s="36"/>
      <c r="P28" s="36"/>
    </row>
    <row r="29" spans="2:20" x14ac:dyDescent="0.35">
      <c r="B29" s="51" t="s">
        <v>70</v>
      </c>
      <c r="C29" s="99">
        <v>11.1</v>
      </c>
      <c r="D29" s="99">
        <v>90.4</v>
      </c>
      <c r="E29" s="36">
        <v>8.6329999999999991</v>
      </c>
      <c r="F29" s="99">
        <v>1.4990000000000001</v>
      </c>
      <c r="G29" s="36">
        <f t="shared" si="4"/>
        <v>7.1339999999999986</v>
      </c>
      <c r="H29" s="36">
        <f t="shared" si="5"/>
        <v>5.759172781854569</v>
      </c>
      <c r="I29" s="97"/>
      <c r="J29" s="51"/>
      <c r="K29" s="95"/>
      <c r="L29" s="95"/>
      <c r="M29" s="95"/>
      <c r="N29" s="95"/>
      <c r="O29" s="36"/>
      <c r="P29" s="36"/>
    </row>
    <row r="30" spans="2:20" x14ac:dyDescent="0.35">
      <c r="B30" s="51" t="s">
        <v>71</v>
      </c>
      <c r="C30" s="99">
        <v>11.5</v>
      </c>
      <c r="D30" s="99">
        <v>67.099999999999994</v>
      </c>
      <c r="E30" s="36">
        <v>8.7149999999999999</v>
      </c>
      <c r="F30" s="36">
        <v>1.107</v>
      </c>
      <c r="G30" s="36">
        <f t="shared" ref="G30" si="6">E30-F30</f>
        <v>7.6079999999999997</v>
      </c>
      <c r="H30" s="36">
        <f t="shared" ref="H30" si="7">E30/F30</f>
        <v>7.872628726287263</v>
      </c>
      <c r="I30" s="97"/>
      <c r="J30" s="51"/>
      <c r="K30" s="95"/>
      <c r="L30" s="95"/>
      <c r="M30" s="95"/>
      <c r="N30" s="36"/>
      <c r="O30" s="36"/>
      <c r="P30" s="36"/>
    </row>
    <row r="31" spans="2:20" x14ac:dyDescent="0.35">
      <c r="B31" s="51" t="s">
        <v>72</v>
      </c>
      <c r="C31" s="99">
        <v>10.3</v>
      </c>
      <c r="D31" s="99">
        <v>61.4</v>
      </c>
      <c r="E31" s="36">
        <v>7.5659999999999998</v>
      </c>
      <c r="F31" s="36">
        <v>0.98</v>
      </c>
      <c r="G31" s="36">
        <f>E31-F31</f>
        <v>6.5860000000000003</v>
      </c>
      <c r="H31" s="36">
        <f>E31/F31</f>
        <v>7.7204081632653061</v>
      </c>
      <c r="I31" s="97"/>
      <c r="J31" s="51"/>
      <c r="K31" s="95"/>
      <c r="L31" s="95"/>
      <c r="M31" s="95"/>
      <c r="N31" s="36"/>
      <c r="O31" s="36"/>
      <c r="P31" s="36"/>
    </row>
    <row r="32" spans="2:20" x14ac:dyDescent="0.35">
      <c r="B32" s="51" t="s">
        <v>73</v>
      </c>
      <c r="C32" s="99">
        <v>10.1</v>
      </c>
      <c r="D32" s="99">
        <v>43.6</v>
      </c>
      <c r="E32" s="36">
        <v>7.3209999999999997</v>
      </c>
      <c r="F32" s="36">
        <v>0.67800000000000005</v>
      </c>
      <c r="G32" s="36">
        <f>E32-F32</f>
        <v>6.6429999999999998</v>
      </c>
      <c r="H32" s="36">
        <f>E32/F32</f>
        <v>10.797935103244837</v>
      </c>
      <c r="I32" s="97"/>
      <c r="J32" s="51"/>
      <c r="K32" s="95"/>
      <c r="L32" s="95"/>
      <c r="M32" s="95"/>
      <c r="N32" s="95"/>
      <c r="O32" s="36"/>
      <c r="P32" s="36"/>
    </row>
    <row r="33" spans="2:16" x14ac:dyDescent="0.35">
      <c r="B33" s="51" t="s">
        <v>223</v>
      </c>
      <c r="C33" s="99">
        <v>11.3</v>
      </c>
      <c r="D33" s="99">
        <v>62.3</v>
      </c>
      <c r="E33" s="36">
        <v>8.1140000000000008</v>
      </c>
      <c r="F33" s="36">
        <v>1</v>
      </c>
      <c r="G33" s="36">
        <f>E33-F33</f>
        <v>7.1140000000000008</v>
      </c>
      <c r="H33" s="36">
        <f>E33/F33</f>
        <v>8.1140000000000008</v>
      </c>
      <c r="I33" s="97"/>
      <c r="J33" s="51"/>
      <c r="K33" s="95"/>
      <c r="L33" s="95"/>
      <c r="M33" s="95"/>
      <c r="N33" s="95"/>
      <c r="O33" s="36"/>
      <c r="P33" s="36"/>
    </row>
    <row r="34" spans="2:16" x14ac:dyDescent="0.35">
      <c r="B34" s="87" t="s">
        <v>85</v>
      </c>
      <c r="C34" s="88"/>
      <c r="D34" s="88"/>
      <c r="E34" s="88"/>
      <c r="F34" s="88"/>
      <c r="G34" s="88"/>
      <c r="H34" s="88"/>
    </row>
    <row r="35" spans="2:16" ht="22.5" customHeight="1" x14ac:dyDescent="0.35">
      <c r="B35" s="21" t="s">
        <v>88</v>
      </c>
      <c r="C35" s="50"/>
      <c r="D35" s="50"/>
      <c r="E35" s="50"/>
      <c r="F35" s="50"/>
      <c r="G35" s="50"/>
      <c r="H35" s="50"/>
    </row>
    <row r="36" spans="2:16" x14ac:dyDescent="0.35">
      <c r="B36" s="190" t="s">
        <v>91</v>
      </c>
      <c r="C36" s="190"/>
      <c r="D36" s="190"/>
      <c r="E36" s="190"/>
      <c r="F36" s="190"/>
      <c r="G36" s="190"/>
      <c r="H36" s="190"/>
    </row>
    <row r="37" spans="2:16" ht="8.25" customHeight="1" x14ac:dyDescent="0.35">
      <c r="B37" s="190"/>
      <c r="C37" s="190"/>
      <c r="D37" s="190"/>
      <c r="E37" s="190"/>
      <c r="F37" s="190"/>
      <c r="G37" s="190"/>
      <c r="H37" s="190"/>
    </row>
    <row r="38" spans="2:16" x14ac:dyDescent="0.35">
      <c r="B38" s="190"/>
      <c r="C38" s="190"/>
      <c r="D38" s="190"/>
      <c r="E38" s="190"/>
      <c r="F38" s="190"/>
      <c r="G38" s="190"/>
      <c r="H38" s="190"/>
    </row>
    <row r="39" spans="2:16" x14ac:dyDescent="0.35">
      <c r="B39" s="37"/>
      <c r="C39" s="37"/>
      <c r="D39" s="37"/>
      <c r="E39" s="37"/>
      <c r="F39" s="37"/>
      <c r="G39" s="37"/>
      <c r="H39" s="37"/>
    </row>
    <row r="1048511" ht="15" customHeight="1" x14ac:dyDescent="0.35"/>
  </sheetData>
  <mergeCells count="3">
    <mergeCell ref="B16:H16"/>
    <mergeCell ref="B19:H20"/>
    <mergeCell ref="B36:H38"/>
  </mergeCells>
  <conditionalFormatting sqref="C12:E14 Q13:Q23 C23:D33">
    <cfRule type="cellIs" dxfId="10" priority="5" operator="equal">
      <formula>#REF!</formula>
    </cfRule>
  </conditionalFormatting>
  <conditionalFormatting sqref="K4:L6 C4:D11 K23:L33">
    <cfRule type="cellIs" dxfId="9" priority="11" operator="equal">
      <formula>#REF!</formula>
    </cfRule>
  </conditionalFormatting>
  <conditionalFormatting sqref="L7:L11 K7:K14">
    <cfRule type="cellIs" dxfId="8" priority="8" operator="equal">
      <formula>#REF!</formula>
    </cfRule>
  </conditionalFormatting>
  <conditionalFormatting sqref="L12:M14">
    <cfRule type="cellIs" dxfId="7" priority="9" operator="equal">
      <formula>#REF!</formula>
    </cfRule>
  </conditionalFormatting>
  <hyperlinks>
    <hyperlink ref="A1" r:id="rId1" location="Index!A1" xr:uid="{D6CCB899-D6D0-44C4-BA26-1C8C5D6BD985}"/>
  </hyperlinks>
  <pageMargins left="0.7" right="0.7" top="0.75" bottom="0.75" header="0.3" footer="0.3"/>
  <pageSetup paperSize="9" scale="91" orientation="landscape" r:id="rId2"/>
  <headerFooter>
    <oddHeader>&amp;C&amp;"Calibri"&amp;12&amp;KFF0000OFFICIAL: Sensitive&amp;1#</oddHeader>
    <oddFooter>&amp;C&amp;1#&amp;"Calibri"&amp;12&amp;KFF0000OFFICIAL: Sensitive</oddFooter>
  </headerFooter>
  <rowBreaks count="1" manualBreakCount="1">
    <brk id="19"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67F4F-F977-464F-9C9E-012A3F65B3B9}">
  <dimension ref="A1:L1048508"/>
  <sheetViews>
    <sheetView showGridLines="0" zoomScaleNormal="100" zoomScaleSheetLayoutView="100" workbookViewId="0">
      <selection activeCell="B27" sqref="B27:F81"/>
    </sheetView>
  </sheetViews>
  <sheetFormatPr defaultRowHeight="14.5" x14ac:dyDescent="0.35"/>
  <cols>
    <col min="3" max="3" width="13" customWidth="1"/>
    <col min="4" max="4" width="12.453125" customWidth="1"/>
    <col min="5" max="5" width="13.26953125" customWidth="1"/>
    <col min="6" max="6" width="12.7265625" customWidth="1"/>
    <col min="7" max="7" width="14.54296875" customWidth="1"/>
    <col min="8" max="8" width="11.26953125" customWidth="1"/>
    <col min="9" max="9" width="20" bestFit="1" customWidth="1"/>
    <col min="11" max="11" width="21.81640625" customWidth="1"/>
    <col min="13" max="13" width="20" bestFit="1" customWidth="1"/>
  </cols>
  <sheetData>
    <row r="1" spans="1:12" x14ac:dyDescent="0.35">
      <c r="A1" s="3" t="s">
        <v>47</v>
      </c>
    </row>
    <row r="2" spans="1:12" ht="15" x14ac:dyDescent="0.35">
      <c r="B2" s="8" t="s">
        <v>92</v>
      </c>
      <c r="C2" s="8"/>
      <c r="D2" s="8"/>
      <c r="E2" s="8"/>
      <c r="F2" s="8"/>
      <c r="G2" s="8"/>
      <c r="H2" s="8"/>
      <c r="I2" s="8"/>
      <c r="J2" s="8"/>
      <c r="K2" s="19"/>
      <c r="L2" s="19"/>
    </row>
    <row r="3" spans="1:12" ht="46" x14ac:dyDescent="0.35">
      <c r="B3" s="5" t="s">
        <v>49</v>
      </c>
      <c r="C3" s="5" t="s">
        <v>93</v>
      </c>
      <c r="D3" s="5" t="s">
        <v>94</v>
      </c>
      <c r="E3" s="5" t="s">
        <v>95</v>
      </c>
      <c r="F3" s="5" t="s">
        <v>96</v>
      </c>
      <c r="G3" s="5" t="s">
        <v>97</v>
      </c>
      <c r="H3" s="5" t="s">
        <v>98</v>
      </c>
      <c r="I3" s="5" t="s">
        <v>99</v>
      </c>
      <c r="J3" s="5" t="s">
        <v>100</v>
      </c>
      <c r="K3" s="5" t="s">
        <v>101</v>
      </c>
      <c r="L3" s="5" t="s">
        <v>102</v>
      </c>
    </row>
    <row r="4" spans="1:12" x14ac:dyDescent="0.35">
      <c r="B4" s="51" t="s">
        <v>57</v>
      </c>
      <c r="C4" s="55">
        <v>420</v>
      </c>
      <c r="D4" s="56">
        <v>285</v>
      </c>
      <c r="E4" s="56">
        <v>8212</v>
      </c>
      <c r="F4" s="56">
        <v>6440</v>
      </c>
      <c r="G4" s="56">
        <v>382</v>
      </c>
      <c r="H4" s="56">
        <v>350</v>
      </c>
      <c r="I4" s="57">
        <f>D4/C4</f>
        <v>0.6785714285714286</v>
      </c>
      <c r="J4" s="57">
        <f>F4/E4</f>
        <v>0.78421821724305896</v>
      </c>
      <c r="K4" s="57">
        <f>H4/G4</f>
        <v>0.91623036649214662</v>
      </c>
      <c r="L4" s="57">
        <f>I4-J4</f>
        <v>-0.10564678867163035</v>
      </c>
    </row>
    <row r="5" spans="1:12" x14ac:dyDescent="0.35">
      <c r="B5" s="51" t="s">
        <v>58</v>
      </c>
      <c r="C5" s="55">
        <v>362</v>
      </c>
      <c r="D5" s="56">
        <v>252</v>
      </c>
      <c r="E5" s="56">
        <v>8311</v>
      </c>
      <c r="F5" s="56">
        <v>6432</v>
      </c>
      <c r="G5" s="56">
        <v>272</v>
      </c>
      <c r="H5" s="56">
        <v>229</v>
      </c>
      <c r="I5" s="57">
        <f t="shared" ref="I5:I21" si="0">D5/C5</f>
        <v>0.69613259668508287</v>
      </c>
      <c r="J5" s="57">
        <f t="shared" ref="J5:J20" si="1">F5/E5</f>
        <v>0.77391408976055831</v>
      </c>
      <c r="K5" s="57">
        <f t="shared" ref="K5:K21" si="2">H5/G5</f>
        <v>0.84191176470588236</v>
      </c>
      <c r="L5" s="57">
        <f t="shared" ref="L5:L21" si="3">I5-J5</f>
        <v>-7.7781493075475439E-2</v>
      </c>
    </row>
    <row r="6" spans="1:12" x14ac:dyDescent="0.35">
      <c r="B6" s="51" t="s">
        <v>59</v>
      </c>
      <c r="C6" s="55">
        <v>392</v>
      </c>
      <c r="D6" s="56">
        <v>266</v>
      </c>
      <c r="E6" s="56">
        <v>7728</v>
      </c>
      <c r="F6" s="56">
        <v>5883</v>
      </c>
      <c r="G6" s="56">
        <v>224</v>
      </c>
      <c r="H6" s="56">
        <v>185</v>
      </c>
      <c r="I6" s="57">
        <f t="shared" si="0"/>
        <v>0.6785714285714286</v>
      </c>
      <c r="J6" s="57">
        <f t="shared" si="1"/>
        <v>0.76125776397515532</v>
      </c>
      <c r="K6" s="57">
        <f t="shared" si="2"/>
        <v>0.8258928571428571</v>
      </c>
      <c r="L6" s="57">
        <f t="shared" si="3"/>
        <v>-8.2686335403726718E-2</v>
      </c>
    </row>
    <row r="7" spans="1:12" x14ac:dyDescent="0.35">
      <c r="B7" s="51" t="s">
        <v>60</v>
      </c>
      <c r="C7" s="55">
        <v>339</v>
      </c>
      <c r="D7" s="56">
        <v>236</v>
      </c>
      <c r="E7" s="56">
        <v>6184</v>
      </c>
      <c r="F7" s="56">
        <v>4609</v>
      </c>
      <c r="G7" s="56">
        <v>227</v>
      </c>
      <c r="H7" s="56">
        <v>166</v>
      </c>
      <c r="I7" s="57">
        <f t="shared" si="0"/>
        <v>0.69616519174041303</v>
      </c>
      <c r="J7" s="57">
        <f t="shared" si="1"/>
        <v>0.74531047865459255</v>
      </c>
      <c r="K7" s="57">
        <f t="shared" si="2"/>
        <v>0.7312775330396476</v>
      </c>
      <c r="L7" s="57">
        <f t="shared" si="3"/>
        <v>-4.914528691417952E-2</v>
      </c>
    </row>
    <row r="8" spans="1:12" x14ac:dyDescent="0.35">
      <c r="B8" s="51" t="s">
        <v>61</v>
      </c>
      <c r="C8" s="55">
        <v>325</v>
      </c>
      <c r="D8" s="56">
        <v>208</v>
      </c>
      <c r="E8" s="56">
        <v>5561</v>
      </c>
      <c r="F8" s="56">
        <v>3949</v>
      </c>
      <c r="G8" s="56">
        <v>228</v>
      </c>
      <c r="H8" s="56">
        <v>184</v>
      </c>
      <c r="I8" s="57">
        <f t="shared" si="0"/>
        <v>0.64</v>
      </c>
      <c r="J8" s="57">
        <f t="shared" si="1"/>
        <v>0.71012407840316494</v>
      </c>
      <c r="K8" s="57">
        <f t="shared" si="2"/>
        <v>0.80701754385964908</v>
      </c>
      <c r="L8" s="57">
        <f t="shared" si="3"/>
        <v>-7.0124078403164924E-2</v>
      </c>
    </row>
    <row r="9" spans="1:12" x14ac:dyDescent="0.35">
      <c r="B9" s="51" t="s">
        <v>62</v>
      </c>
      <c r="C9" s="55">
        <v>312</v>
      </c>
      <c r="D9" s="56">
        <v>211</v>
      </c>
      <c r="E9" s="56">
        <v>4963</v>
      </c>
      <c r="F9" s="56">
        <v>3437</v>
      </c>
      <c r="G9" s="56">
        <v>178</v>
      </c>
      <c r="H9" s="56">
        <v>139</v>
      </c>
      <c r="I9" s="57">
        <f t="shared" si="0"/>
        <v>0.67628205128205132</v>
      </c>
      <c r="J9" s="57">
        <f t="shared" si="1"/>
        <v>0.69252468265162204</v>
      </c>
      <c r="K9" s="57">
        <f t="shared" si="2"/>
        <v>0.7808988764044944</v>
      </c>
      <c r="L9" s="57">
        <f t="shared" si="3"/>
        <v>-1.6242631369570715E-2</v>
      </c>
    </row>
    <row r="10" spans="1:12" x14ac:dyDescent="0.35">
      <c r="B10" s="51" t="s">
        <v>63</v>
      </c>
      <c r="C10" s="55">
        <v>305</v>
      </c>
      <c r="D10" s="56">
        <v>198</v>
      </c>
      <c r="E10" s="56">
        <v>4257</v>
      </c>
      <c r="F10" s="56">
        <v>2818</v>
      </c>
      <c r="G10" s="56">
        <v>190</v>
      </c>
      <c r="H10" s="56">
        <v>161</v>
      </c>
      <c r="I10" s="57">
        <f t="shared" si="0"/>
        <v>0.64918032786885249</v>
      </c>
      <c r="J10" s="57">
        <f t="shared" si="1"/>
        <v>0.66196852243363868</v>
      </c>
      <c r="K10" s="57">
        <f t="shared" si="2"/>
        <v>0.84736842105263155</v>
      </c>
      <c r="L10" s="57">
        <f t="shared" si="3"/>
        <v>-1.2788194564786193E-2</v>
      </c>
    </row>
    <row r="11" spans="1:12" x14ac:dyDescent="0.35">
      <c r="B11" s="51" t="s">
        <v>64</v>
      </c>
      <c r="C11" s="55">
        <v>278</v>
      </c>
      <c r="D11" s="56">
        <v>165</v>
      </c>
      <c r="E11" s="56">
        <v>4062</v>
      </c>
      <c r="F11" s="56">
        <v>2575</v>
      </c>
      <c r="G11" s="56">
        <v>144</v>
      </c>
      <c r="H11" s="56">
        <v>114</v>
      </c>
      <c r="I11" s="57">
        <f t="shared" si="0"/>
        <v>0.59352517985611508</v>
      </c>
      <c r="J11" s="57">
        <f t="shared" si="1"/>
        <v>0.63392417528311173</v>
      </c>
      <c r="K11" s="57">
        <f t="shared" si="2"/>
        <v>0.79166666666666663</v>
      </c>
      <c r="L11" s="57">
        <f t="shared" si="3"/>
        <v>-4.0398995426996653E-2</v>
      </c>
    </row>
    <row r="12" spans="1:12" x14ac:dyDescent="0.35">
      <c r="B12" s="51" t="s">
        <v>65</v>
      </c>
      <c r="C12" s="55">
        <v>310</v>
      </c>
      <c r="D12" s="56">
        <v>182</v>
      </c>
      <c r="E12" s="56">
        <v>4002</v>
      </c>
      <c r="F12" s="56">
        <v>2430</v>
      </c>
      <c r="G12" s="56">
        <v>205</v>
      </c>
      <c r="H12" s="56">
        <v>161</v>
      </c>
      <c r="I12" s="57">
        <f t="shared" si="0"/>
        <v>0.58709677419354833</v>
      </c>
      <c r="J12" s="57">
        <f t="shared" si="1"/>
        <v>0.6071964017991005</v>
      </c>
      <c r="K12" s="57">
        <f t="shared" si="2"/>
        <v>0.78536585365853662</v>
      </c>
      <c r="L12" s="57">
        <f t="shared" si="3"/>
        <v>-2.0099627605552173E-2</v>
      </c>
    </row>
    <row r="13" spans="1:12" x14ac:dyDescent="0.35">
      <c r="B13" s="51" t="s">
        <v>66</v>
      </c>
      <c r="C13" s="55">
        <v>358</v>
      </c>
      <c r="D13" s="56">
        <v>221</v>
      </c>
      <c r="E13" s="56">
        <v>4155</v>
      </c>
      <c r="F13" s="56">
        <v>2586</v>
      </c>
      <c r="G13" s="56">
        <v>221</v>
      </c>
      <c r="H13" s="56">
        <v>203</v>
      </c>
      <c r="I13" s="57">
        <f t="shared" si="0"/>
        <v>0.61731843575418999</v>
      </c>
      <c r="J13" s="57">
        <f t="shared" si="1"/>
        <v>0.62238267148014437</v>
      </c>
      <c r="K13" s="57">
        <f t="shared" si="2"/>
        <v>0.91855203619909498</v>
      </c>
      <c r="L13" s="57">
        <f t="shared" si="3"/>
        <v>-5.0642357259543802E-3</v>
      </c>
    </row>
    <row r="14" spans="1:12" x14ac:dyDescent="0.35">
      <c r="B14" s="51" t="s">
        <v>67</v>
      </c>
      <c r="C14" s="55">
        <v>333</v>
      </c>
      <c r="D14" s="56">
        <v>212</v>
      </c>
      <c r="E14" s="56">
        <v>4026</v>
      </c>
      <c r="F14" s="56">
        <v>2478</v>
      </c>
      <c r="G14" s="56">
        <v>209</v>
      </c>
      <c r="H14" s="56">
        <v>166</v>
      </c>
      <c r="I14" s="57">
        <f t="shared" si="0"/>
        <v>0.63663663663663661</v>
      </c>
      <c r="J14" s="57">
        <f t="shared" si="1"/>
        <v>0.61549925484351709</v>
      </c>
      <c r="K14" s="57">
        <f t="shared" si="2"/>
        <v>0.79425837320574166</v>
      </c>
      <c r="L14" s="57">
        <f t="shared" si="3"/>
        <v>2.1137381793119525E-2</v>
      </c>
    </row>
    <row r="15" spans="1:12" x14ac:dyDescent="0.35">
      <c r="B15" s="51" t="s">
        <v>68</v>
      </c>
      <c r="C15" s="55">
        <v>314</v>
      </c>
      <c r="D15" s="56">
        <v>164</v>
      </c>
      <c r="E15" s="56">
        <v>4061</v>
      </c>
      <c r="F15" s="56">
        <v>2372</v>
      </c>
      <c r="G15" s="56">
        <v>242</v>
      </c>
      <c r="H15" s="56">
        <v>182</v>
      </c>
      <c r="I15" s="57">
        <f t="shared" si="0"/>
        <v>0.52229299363057324</v>
      </c>
      <c r="J15" s="57">
        <f t="shared" si="1"/>
        <v>0.5840925880325043</v>
      </c>
      <c r="K15" s="57">
        <f t="shared" si="2"/>
        <v>0.75206611570247939</v>
      </c>
      <c r="L15" s="57">
        <f t="shared" si="3"/>
        <v>-6.1799594401931057E-2</v>
      </c>
    </row>
    <row r="16" spans="1:12" x14ac:dyDescent="0.35">
      <c r="B16" s="51" t="s">
        <v>69</v>
      </c>
      <c r="C16" s="55">
        <v>311</v>
      </c>
      <c r="D16" s="56">
        <v>185</v>
      </c>
      <c r="E16" s="56">
        <v>4082</v>
      </c>
      <c r="F16" s="56">
        <v>2255</v>
      </c>
      <c r="G16" s="56">
        <v>202</v>
      </c>
      <c r="H16" s="56">
        <v>146</v>
      </c>
      <c r="I16" s="57">
        <f t="shared" si="0"/>
        <v>0.59485530546623799</v>
      </c>
      <c r="J16" s="57">
        <f t="shared" si="1"/>
        <v>0.55242528172464478</v>
      </c>
      <c r="K16" s="57">
        <f t="shared" si="2"/>
        <v>0.72277227722772275</v>
      </c>
      <c r="L16" s="57">
        <f t="shared" si="3"/>
        <v>4.2430023741593215E-2</v>
      </c>
    </row>
    <row r="17" spans="2:12" x14ac:dyDescent="0.35">
      <c r="B17" s="51" t="s">
        <v>70</v>
      </c>
      <c r="C17" s="55">
        <v>293</v>
      </c>
      <c r="D17" s="56">
        <v>176</v>
      </c>
      <c r="E17" s="56">
        <v>3493</v>
      </c>
      <c r="F17" s="56">
        <v>1821</v>
      </c>
      <c r="G17" s="56">
        <v>217</v>
      </c>
      <c r="H17" s="56">
        <v>111</v>
      </c>
      <c r="I17" s="57">
        <f t="shared" si="0"/>
        <v>0.60068259385665534</v>
      </c>
      <c r="J17" s="57">
        <f t="shared" si="1"/>
        <v>0.52132837102776985</v>
      </c>
      <c r="K17" s="57">
        <f t="shared" si="2"/>
        <v>0.51152073732718895</v>
      </c>
      <c r="L17" s="57">
        <f t="shared" si="3"/>
        <v>7.935422282888549E-2</v>
      </c>
    </row>
    <row r="18" spans="2:12" x14ac:dyDescent="0.35">
      <c r="B18" s="51" t="s">
        <v>71</v>
      </c>
      <c r="C18" s="55">
        <v>318</v>
      </c>
      <c r="D18" s="56">
        <v>208</v>
      </c>
      <c r="E18" s="56">
        <v>3919</v>
      </c>
      <c r="F18" s="56">
        <v>2496</v>
      </c>
      <c r="G18" s="56">
        <v>215</v>
      </c>
      <c r="H18" s="56">
        <v>164</v>
      </c>
      <c r="I18" s="57">
        <f t="shared" si="0"/>
        <v>0.65408805031446537</v>
      </c>
      <c r="J18" s="57">
        <f t="shared" si="1"/>
        <v>0.6368971676448073</v>
      </c>
      <c r="K18" s="57">
        <f t="shared" si="2"/>
        <v>0.76279069767441865</v>
      </c>
      <c r="L18" s="57">
        <f t="shared" si="3"/>
        <v>1.719088266965807E-2</v>
      </c>
    </row>
    <row r="19" spans="2:12" ht="14.15" customHeight="1" x14ac:dyDescent="0.35">
      <c r="B19" s="51" t="s">
        <v>72</v>
      </c>
      <c r="C19" s="55">
        <v>388</v>
      </c>
      <c r="D19" s="55">
        <v>315</v>
      </c>
      <c r="E19" s="55">
        <v>4564</v>
      </c>
      <c r="F19" s="55">
        <v>3428</v>
      </c>
      <c r="G19" s="55">
        <v>249</v>
      </c>
      <c r="H19" s="55">
        <v>250</v>
      </c>
      <c r="I19" s="57">
        <f t="shared" si="0"/>
        <v>0.81185567010309279</v>
      </c>
      <c r="J19" s="57">
        <f t="shared" si="1"/>
        <v>0.75109553023663456</v>
      </c>
      <c r="K19" s="57">
        <f t="shared" si="2"/>
        <v>1.0040160642570282</v>
      </c>
      <c r="L19" s="57">
        <f t="shared" si="3"/>
        <v>6.0760139866458229E-2</v>
      </c>
    </row>
    <row r="20" spans="2:12" ht="14.15" customHeight="1" x14ac:dyDescent="0.35">
      <c r="B20" s="51" t="s">
        <v>73</v>
      </c>
      <c r="C20" s="55">
        <v>395</v>
      </c>
      <c r="D20" s="55">
        <v>315</v>
      </c>
      <c r="E20" s="55">
        <v>4092</v>
      </c>
      <c r="F20" s="55">
        <v>3141</v>
      </c>
      <c r="G20" s="55">
        <v>299</v>
      </c>
      <c r="H20" s="55">
        <v>288</v>
      </c>
      <c r="I20" s="57">
        <f t="shared" si="0"/>
        <v>0.79746835443037978</v>
      </c>
      <c r="J20" s="57">
        <f t="shared" si="1"/>
        <v>0.76759530791788855</v>
      </c>
      <c r="K20" s="57">
        <f t="shared" si="2"/>
        <v>0.96321070234113715</v>
      </c>
      <c r="L20" s="57">
        <f t="shared" si="3"/>
        <v>2.987304651249123E-2</v>
      </c>
    </row>
    <row r="21" spans="2:12" ht="14.15" customHeight="1" x14ac:dyDescent="0.35">
      <c r="B21" s="51" t="s">
        <v>223</v>
      </c>
      <c r="C21" s="55">
        <v>310</v>
      </c>
      <c r="D21" s="55">
        <v>244</v>
      </c>
      <c r="E21" s="55">
        <v>3441</v>
      </c>
      <c r="F21" s="55">
        <v>2618</v>
      </c>
      <c r="G21" s="55">
        <v>318</v>
      </c>
      <c r="H21" s="55">
        <v>255</v>
      </c>
      <c r="I21" s="57">
        <f t="shared" si="0"/>
        <v>0.7870967741935484</v>
      </c>
      <c r="J21" s="57">
        <f>F21/E21</f>
        <v>0.76082534147050274</v>
      </c>
      <c r="K21" s="57">
        <f t="shared" si="2"/>
        <v>0.80188679245283023</v>
      </c>
      <c r="L21" s="57">
        <f t="shared" si="3"/>
        <v>2.6271432723045662E-2</v>
      </c>
    </row>
    <row r="22" spans="2:12" ht="14" customHeight="1" x14ac:dyDescent="0.35">
      <c r="B22" s="86" t="s">
        <v>74</v>
      </c>
      <c r="C22" s="89"/>
      <c r="D22" s="89"/>
      <c r="E22" s="89"/>
      <c r="F22" s="89"/>
      <c r="G22" s="89"/>
      <c r="H22" s="89"/>
      <c r="I22" s="90"/>
      <c r="J22" s="90"/>
      <c r="K22" s="89"/>
      <c r="L22" s="89"/>
    </row>
    <row r="23" spans="2:12" x14ac:dyDescent="0.35">
      <c r="B23" s="54" t="s">
        <v>222</v>
      </c>
    </row>
    <row r="24" spans="2:12" ht="22" customHeight="1" x14ac:dyDescent="0.35">
      <c r="B24" s="191" t="s">
        <v>75</v>
      </c>
      <c r="C24" s="191"/>
      <c r="D24" s="191"/>
      <c r="E24" s="191"/>
      <c r="F24" s="191"/>
      <c r="G24" s="191"/>
      <c r="H24" s="191"/>
      <c r="I24" s="191"/>
      <c r="J24" s="191"/>
      <c r="K24" s="191"/>
      <c r="L24" s="191"/>
    </row>
    <row r="28" spans="2:12" x14ac:dyDescent="0.35">
      <c r="C28" s="147"/>
      <c r="D28" s="57"/>
    </row>
    <row r="29" spans="2:12" x14ac:dyDescent="0.35">
      <c r="C29" s="147"/>
      <c r="D29" s="57"/>
    </row>
    <row r="30" spans="2:12" x14ac:dyDescent="0.35">
      <c r="C30" s="147"/>
      <c r="D30" s="57"/>
    </row>
    <row r="31" spans="2:12" x14ac:dyDescent="0.35">
      <c r="C31" s="147"/>
      <c r="D31" s="57"/>
    </row>
    <row r="32" spans="2:12" x14ac:dyDescent="0.35">
      <c r="C32" s="147"/>
      <c r="D32" s="57"/>
    </row>
    <row r="33" spans="3:6" x14ac:dyDescent="0.35">
      <c r="C33" s="147"/>
      <c r="D33" s="57"/>
    </row>
    <row r="35" spans="3:6" x14ac:dyDescent="0.35">
      <c r="F35" s="159"/>
    </row>
    <row r="1048508" ht="15" customHeight="1" x14ac:dyDescent="0.35"/>
  </sheetData>
  <mergeCells count="1">
    <mergeCell ref="B24:L24"/>
  </mergeCells>
  <conditionalFormatting sqref="B23:B24">
    <cfRule type="cellIs" dxfId="6" priority="32" operator="between">
      <formula>1</formula>
      <formula>3</formula>
    </cfRule>
  </conditionalFormatting>
  <conditionalFormatting sqref="C4:H21">
    <cfRule type="cellIs" dxfId="5" priority="2" operator="between">
      <formula>1</formula>
      <formula>3</formula>
    </cfRule>
  </conditionalFormatting>
  <hyperlinks>
    <hyperlink ref="A1" r:id="rId1" location="Index!A1" xr:uid="{06EB9B75-B1D0-42DF-99D3-7C8318719822}"/>
  </hyperlinks>
  <pageMargins left="0.7" right="0.7" top="0.75" bottom="0.75" header="0.3" footer="0.3"/>
  <pageSetup paperSize="9" scale="81" orientation="landscape" r:id="rId2"/>
  <headerFooter>
    <oddHeader>&amp;C&amp;"Calibri"&amp;12&amp;KFF0000OFFICIAL: Sensitive&amp;1#</oddHeader>
    <oddFooter>&amp;C&amp;1#&amp;"Calibri"&amp;12&amp;KFF0000OFFICIAL: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0D0AE-2083-48EB-A593-C15D1DE88021}">
  <dimension ref="A1:K1048523"/>
  <sheetViews>
    <sheetView showGridLines="0" zoomScaleNormal="100" zoomScaleSheetLayoutView="130" workbookViewId="0">
      <selection activeCell="E31" sqref="E31"/>
    </sheetView>
  </sheetViews>
  <sheetFormatPr defaultRowHeight="14.5" x14ac:dyDescent="0.35"/>
  <cols>
    <col min="3" max="3" width="15.54296875" customWidth="1"/>
    <col min="4" max="4" width="14.7265625" customWidth="1"/>
    <col min="5" max="5" width="13.81640625" customWidth="1"/>
    <col min="6" max="6" width="12.7265625" customWidth="1"/>
    <col min="7" max="7" width="20" bestFit="1" customWidth="1"/>
    <col min="8" max="8" width="19.1796875" customWidth="1"/>
    <col min="9" max="9" width="19.453125" customWidth="1"/>
    <col min="11" max="11" width="19" bestFit="1" customWidth="1"/>
  </cols>
  <sheetData>
    <row r="1" spans="1:11" x14ac:dyDescent="0.35">
      <c r="A1" s="3" t="s">
        <v>47</v>
      </c>
    </row>
    <row r="2" spans="1:11" x14ac:dyDescent="0.35">
      <c r="B2" s="8" t="s">
        <v>235</v>
      </c>
      <c r="C2" s="19"/>
      <c r="D2" s="19"/>
      <c r="E2" s="19"/>
      <c r="F2" s="19"/>
      <c r="G2" s="19"/>
      <c r="H2" s="19"/>
      <c r="I2" s="19"/>
    </row>
    <row r="3" spans="1:11" ht="80.5" x14ac:dyDescent="0.35">
      <c r="B3" s="9" t="s">
        <v>49</v>
      </c>
      <c r="C3" s="9" t="s">
        <v>103</v>
      </c>
      <c r="D3" s="9" t="s">
        <v>237</v>
      </c>
      <c r="E3" s="9" t="s">
        <v>104</v>
      </c>
      <c r="F3" s="9" t="s">
        <v>236</v>
      </c>
      <c r="G3" s="9" t="s">
        <v>233</v>
      </c>
      <c r="H3" s="9" t="s">
        <v>234</v>
      </c>
      <c r="I3" s="9" t="s">
        <v>238</v>
      </c>
    </row>
    <row r="4" spans="1:11" x14ac:dyDescent="0.35">
      <c r="B4" s="51" t="s">
        <v>57</v>
      </c>
      <c r="C4" s="82">
        <v>14</v>
      </c>
      <c r="D4" s="82">
        <v>7</v>
      </c>
      <c r="E4" s="82">
        <v>53</v>
      </c>
      <c r="F4" s="82">
        <v>29</v>
      </c>
      <c r="G4" s="31">
        <f>D4/C4</f>
        <v>0.5</v>
      </c>
      <c r="H4" s="31">
        <f>F4/E4</f>
        <v>0.54716981132075471</v>
      </c>
      <c r="I4" s="15">
        <v>0.1044776119402985</v>
      </c>
    </row>
    <row r="5" spans="1:11" x14ac:dyDescent="0.35">
      <c r="B5" s="51" t="s">
        <v>58</v>
      </c>
      <c r="C5" s="82">
        <v>14</v>
      </c>
      <c r="D5" s="82">
        <v>8</v>
      </c>
      <c r="E5" s="82">
        <v>59</v>
      </c>
      <c r="F5" s="82">
        <v>30</v>
      </c>
      <c r="G5" s="31">
        <f t="shared" ref="G5:G21" si="0">D5/C5</f>
        <v>0.5714285714285714</v>
      </c>
      <c r="H5" s="31">
        <f t="shared" ref="H5:H21" si="1">F5/E5</f>
        <v>0.50847457627118642</v>
      </c>
      <c r="I5" s="15">
        <v>0.1095890410958904</v>
      </c>
    </row>
    <row r="6" spans="1:11" x14ac:dyDescent="0.35">
      <c r="B6" s="51" t="s">
        <v>59</v>
      </c>
      <c r="C6" s="82">
        <v>18</v>
      </c>
      <c r="D6" s="82">
        <v>9</v>
      </c>
      <c r="E6" s="82">
        <v>67</v>
      </c>
      <c r="F6" s="82">
        <v>36</v>
      </c>
      <c r="G6" s="31">
        <f t="shared" si="0"/>
        <v>0.5</v>
      </c>
      <c r="H6" s="31">
        <f t="shared" si="1"/>
        <v>0.53731343283582089</v>
      </c>
      <c r="I6" s="15">
        <v>0.10588235294117647</v>
      </c>
    </row>
    <row r="7" spans="1:11" x14ac:dyDescent="0.35">
      <c r="B7" s="51" t="s">
        <v>60</v>
      </c>
      <c r="C7" s="82">
        <v>17</v>
      </c>
      <c r="D7" s="82">
        <v>6</v>
      </c>
      <c r="E7" s="82">
        <v>68</v>
      </c>
      <c r="F7" s="82">
        <v>35</v>
      </c>
      <c r="G7" s="31">
        <f t="shared" si="0"/>
        <v>0.35294117647058826</v>
      </c>
      <c r="H7" s="31">
        <f t="shared" si="1"/>
        <v>0.51470588235294112</v>
      </c>
      <c r="I7" s="15">
        <v>7.0588235294117646E-2</v>
      </c>
    </row>
    <row r="8" spans="1:11" x14ac:dyDescent="0.35">
      <c r="B8" s="51" t="s">
        <v>61</v>
      </c>
      <c r="C8" s="82">
        <v>14</v>
      </c>
      <c r="D8" s="82">
        <v>5</v>
      </c>
      <c r="E8" s="82">
        <v>63</v>
      </c>
      <c r="F8" s="82">
        <v>30</v>
      </c>
      <c r="G8" s="31">
        <f t="shared" si="0"/>
        <v>0.35714285714285715</v>
      </c>
      <c r="H8" s="31">
        <f t="shared" si="1"/>
        <v>0.47619047619047616</v>
      </c>
      <c r="I8" s="15">
        <v>6.4935064935064929E-2</v>
      </c>
      <c r="K8" s="180"/>
    </row>
    <row r="9" spans="1:11" x14ac:dyDescent="0.35">
      <c r="B9" s="51" t="s">
        <v>62</v>
      </c>
      <c r="C9" s="82">
        <v>9</v>
      </c>
      <c r="D9" s="82">
        <v>5</v>
      </c>
      <c r="E9" s="82">
        <v>54</v>
      </c>
      <c r="F9" s="82">
        <v>28</v>
      </c>
      <c r="G9" s="31">
        <f t="shared" si="0"/>
        <v>0.55555555555555558</v>
      </c>
      <c r="H9" s="31">
        <f t="shared" si="1"/>
        <v>0.51851851851851849</v>
      </c>
      <c r="I9" s="15">
        <v>7.9365079365079361E-2</v>
      </c>
      <c r="K9" s="180"/>
    </row>
    <row r="10" spans="1:11" x14ac:dyDescent="0.35">
      <c r="B10" s="51" t="s">
        <v>63</v>
      </c>
      <c r="C10" s="82">
        <v>11</v>
      </c>
      <c r="D10" s="83">
        <v>3</v>
      </c>
      <c r="E10" s="82">
        <v>51</v>
      </c>
      <c r="F10" s="82">
        <v>22</v>
      </c>
      <c r="G10" s="31">
        <f t="shared" si="0"/>
        <v>0.27272727272727271</v>
      </c>
      <c r="H10" s="31">
        <f t="shared" si="1"/>
        <v>0.43137254901960786</v>
      </c>
      <c r="I10" s="15">
        <v>4.8387096774193547E-2</v>
      </c>
      <c r="K10" s="180"/>
    </row>
    <row r="11" spans="1:11" x14ac:dyDescent="0.35">
      <c r="B11" s="51" t="s">
        <v>64</v>
      </c>
      <c r="C11" s="82">
        <v>15</v>
      </c>
      <c r="D11" s="82">
        <v>8</v>
      </c>
      <c r="E11" s="82">
        <v>68</v>
      </c>
      <c r="F11" s="82">
        <v>41</v>
      </c>
      <c r="G11" s="31">
        <f t="shared" si="0"/>
        <v>0.53333333333333333</v>
      </c>
      <c r="H11" s="31">
        <f t="shared" si="1"/>
        <v>0.6029411764705882</v>
      </c>
      <c r="I11" s="15">
        <v>9.6385542168674704E-2</v>
      </c>
      <c r="K11" s="180"/>
    </row>
    <row r="12" spans="1:11" x14ac:dyDescent="0.35">
      <c r="B12" s="51" t="s">
        <v>65</v>
      </c>
      <c r="C12" s="82">
        <v>19</v>
      </c>
      <c r="D12" s="82">
        <v>13</v>
      </c>
      <c r="E12" s="82">
        <v>77</v>
      </c>
      <c r="F12" s="82">
        <v>53</v>
      </c>
      <c r="G12" s="31">
        <f t="shared" si="0"/>
        <v>0.68421052631578949</v>
      </c>
      <c r="H12" s="31">
        <f t="shared" si="1"/>
        <v>0.68831168831168832</v>
      </c>
      <c r="I12" s="15">
        <v>0.13541666666666666</v>
      </c>
      <c r="K12" s="180"/>
    </row>
    <row r="13" spans="1:11" x14ac:dyDescent="0.35">
      <c r="B13" s="51" t="s">
        <v>66</v>
      </c>
      <c r="C13" s="82">
        <v>20</v>
      </c>
      <c r="D13" s="82">
        <v>11</v>
      </c>
      <c r="E13" s="82">
        <v>95</v>
      </c>
      <c r="F13" s="82">
        <v>68</v>
      </c>
      <c r="G13" s="31">
        <f t="shared" si="0"/>
        <v>0.55000000000000004</v>
      </c>
      <c r="H13" s="31">
        <f t="shared" si="1"/>
        <v>0.71578947368421053</v>
      </c>
      <c r="I13" s="15">
        <v>9.5652173913043481E-2</v>
      </c>
      <c r="K13" s="180"/>
    </row>
    <row r="14" spans="1:11" x14ac:dyDescent="0.35">
      <c r="B14" s="51" t="s">
        <v>67</v>
      </c>
      <c r="C14" s="82">
        <v>19.484000000000002</v>
      </c>
      <c r="D14" s="82">
        <v>12.56</v>
      </c>
      <c r="E14" s="82">
        <v>89.856999999999999</v>
      </c>
      <c r="F14" s="82">
        <v>52.33</v>
      </c>
      <c r="G14" s="31">
        <f t="shared" si="0"/>
        <v>0.64463149250667207</v>
      </c>
      <c r="H14" s="31">
        <f t="shared" si="1"/>
        <v>0.58236976529374451</v>
      </c>
      <c r="I14" s="15">
        <v>0.11486999387238089</v>
      </c>
      <c r="K14" s="180"/>
    </row>
    <row r="15" spans="1:11" x14ac:dyDescent="0.35">
      <c r="B15" s="51" t="s">
        <v>68</v>
      </c>
      <c r="C15" s="82">
        <v>18.7</v>
      </c>
      <c r="D15" s="82">
        <v>12.9</v>
      </c>
      <c r="E15" s="82">
        <v>104.4</v>
      </c>
      <c r="F15" s="82">
        <v>77.8</v>
      </c>
      <c r="G15" s="31">
        <f t="shared" si="0"/>
        <v>0.68983957219251346</v>
      </c>
      <c r="H15" s="31">
        <f t="shared" si="1"/>
        <v>0.74521072796934862</v>
      </c>
      <c r="I15" s="15">
        <v>0.10479285134037368</v>
      </c>
      <c r="K15" s="180"/>
    </row>
    <row r="16" spans="1:11" x14ac:dyDescent="0.35">
      <c r="A16" s="10"/>
      <c r="B16" s="51" t="s">
        <v>105</v>
      </c>
      <c r="C16" s="82">
        <v>12.4</v>
      </c>
      <c r="D16" s="82">
        <v>9.4</v>
      </c>
      <c r="E16" s="82">
        <v>104.2</v>
      </c>
      <c r="F16" s="82">
        <v>83.8</v>
      </c>
      <c r="G16" s="31">
        <f t="shared" si="0"/>
        <v>0.75806451612903225</v>
      </c>
      <c r="H16" s="31">
        <f t="shared" si="1"/>
        <v>0.80422264875239924</v>
      </c>
      <c r="I16" s="15">
        <v>8.0617495711835338E-2</v>
      </c>
      <c r="K16" s="180"/>
    </row>
    <row r="17" spans="1:11" x14ac:dyDescent="0.35">
      <c r="A17" s="10"/>
      <c r="B17" s="51" t="s">
        <v>106</v>
      </c>
      <c r="C17" s="82">
        <v>12.352</v>
      </c>
      <c r="D17" s="82">
        <v>7.3079999999999998</v>
      </c>
      <c r="E17" s="82">
        <v>82.527000000000001</v>
      </c>
      <c r="F17" s="82">
        <v>74.823999999999998</v>
      </c>
      <c r="G17" s="31">
        <f t="shared" si="0"/>
        <v>0.59164507772020725</v>
      </c>
      <c r="H17" s="31">
        <f t="shared" si="1"/>
        <v>0.90666085038835775</v>
      </c>
      <c r="I17" s="15">
        <v>6.1844863731656194E-2</v>
      </c>
      <c r="K17" s="180"/>
    </row>
    <row r="18" spans="1:11" x14ac:dyDescent="0.35">
      <c r="B18" s="51" t="s">
        <v>71</v>
      </c>
      <c r="C18" s="82">
        <v>13.956</v>
      </c>
      <c r="D18" s="82">
        <v>12.242000000000001</v>
      </c>
      <c r="E18" s="82">
        <v>69.043999999999997</v>
      </c>
      <c r="F18" s="82">
        <v>57.813000000000002</v>
      </c>
      <c r="G18" s="31">
        <f t="shared" si="0"/>
        <v>0.87718543995414167</v>
      </c>
      <c r="H18" s="31">
        <f t="shared" si="1"/>
        <v>0.83733561207346052</v>
      </c>
      <c r="I18" s="15">
        <v>0.13374999999999998</v>
      </c>
      <c r="J18" s="76"/>
      <c r="K18" s="180"/>
    </row>
    <row r="19" spans="1:11" x14ac:dyDescent="0.35">
      <c r="B19" s="51" t="s">
        <v>72</v>
      </c>
      <c r="C19" s="82">
        <v>9.2309999999999999</v>
      </c>
      <c r="D19" s="82">
        <v>9.0549999999999997</v>
      </c>
      <c r="E19" s="82">
        <v>52.066000000000003</v>
      </c>
      <c r="F19" s="82">
        <v>49.274999999999999</v>
      </c>
      <c r="G19" s="31">
        <f t="shared" si="0"/>
        <v>0.98093380998808366</v>
      </c>
      <c r="H19" s="31">
        <f t="shared" si="1"/>
        <v>0.9463949602427687</v>
      </c>
      <c r="I19" s="15">
        <v>0.12965964343598055</v>
      </c>
      <c r="J19" s="76"/>
      <c r="K19" s="180"/>
    </row>
    <row r="20" spans="1:11" x14ac:dyDescent="0.35">
      <c r="B20" s="51" t="s">
        <v>73</v>
      </c>
      <c r="C20" s="82">
        <v>7.9340000000000002</v>
      </c>
      <c r="D20" s="82">
        <v>6.7249999999999996</v>
      </c>
      <c r="E20" s="82">
        <v>33.835000000000001</v>
      </c>
      <c r="F20" s="82">
        <v>28.593</v>
      </c>
      <c r="G20" s="31">
        <f t="shared" si="0"/>
        <v>0.84761784723972766</v>
      </c>
      <c r="H20" s="31">
        <f t="shared" si="1"/>
        <v>0.84507167134623906</v>
      </c>
      <c r="I20" s="15">
        <v>0.11803787212370943</v>
      </c>
      <c r="J20" s="76"/>
      <c r="K20" s="180"/>
    </row>
    <row r="21" spans="1:11" x14ac:dyDescent="0.35">
      <c r="B21" s="51" t="s">
        <v>223</v>
      </c>
      <c r="C21" s="82">
        <v>12.89</v>
      </c>
      <c r="D21" s="82">
        <v>9.3079999999999998</v>
      </c>
      <c r="E21" s="82">
        <v>78.747</v>
      </c>
      <c r="F21" s="82">
        <v>40.363</v>
      </c>
      <c r="G21" s="31">
        <f t="shared" si="0"/>
        <v>0.72211016291698982</v>
      </c>
      <c r="H21" s="31">
        <f t="shared" si="1"/>
        <v>0.51256555805300519</v>
      </c>
      <c r="I21" s="15">
        <v>9.1666030097013212E-2</v>
      </c>
      <c r="J21" s="76"/>
      <c r="K21" s="180"/>
    </row>
    <row r="22" spans="1:11" x14ac:dyDescent="0.35">
      <c r="B22" s="86" t="s">
        <v>232</v>
      </c>
      <c r="C22" s="89"/>
      <c r="D22" s="89"/>
      <c r="E22" s="89"/>
      <c r="F22" s="89"/>
      <c r="G22" s="90"/>
      <c r="H22" s="89"/>
      <c r="I22" s="89"/>
    </row>
    <row r="23" spans="1:11" x14ac:dyDescent="0.35">
      <c r="B23" s="17" t="s">
        <v>107</v>
      </c>
      <c r="G23" s="76"/>
    </row>
    <row r="24" spans="1:11" x14ac:dyDescent="0.35">
      <c r="B24" s="17" t="s">
        <v>108</v>
      </c>
    </row>
    <row r="25" spans="1:11" ht="27" customHeight="1" x14ac:dyDescent="0.35">
      <c r="B25" s="192" t="s">
        <v>109</v>
      </c>
      <c r="C25" s="192"/>
      <c r="D25" s="192"/>
      <c r="E25" s="192"/>
      <c r="F25" s="192"/>
      <c r="G25" s="192"/>
      <c r="H25" s="192"/>
      <c r="I25" s="192"/>
    </row>
    <row r="26" spans="1:11" x14ac:dyDescent="0.35">
      <c r="B26" s="64" t="s">
        <v>110</v>
      </c>
      <c r="C26" s="64"/>
      <c r="D26" s="64"/>
      <c r="E26" s="64"/>
      <c r="F26" s="64"/>
      <c r="G26" s="64"/>
      <c r="H26" s="64"/>
      <c r="I26" s="64"/>
    </row>
    <row r="27" spans="1:11" x14ac:dyDescent="0.35">
      <c r="B27" s="17"/>
    </row>
    <row r="29" spans="1:11" x14ac:dyDescent="0.35">
      <c r="C29" s="80"/>
    </row>
    <row r="30" spans="1:11" x14ac:dyDescent="0.35">
      <c r="C30" s="182"/>
      <c r="D30" s="181"/>
      <c r="F30" s="76"/>
    </row>
    <row r="1048523" ht="15" customHeight="1" x14ac:dyDescent="0.35"/>
  </sheetData>
  <mergeCells count="1">
    <mergeCell ref="B25:I25"/>
  </mergeCells>
  <conditionalFormatting sqref="C4:C14 C15:D16 D17 D18:F21">
    <cfRule type="cellIs" dxfId="4" priority="10" operator="between">
      <formula>1</formula>
      <formula>3</formula>
    </cfRule>
  </conditionalFormatting>
  <conditionalFormatting sqref="C17:C21">
    <cfRule type="cellIs" dxfId="3" priority="2" operator="between">
      <formula>1</formula>
      <formula>3</formula>
    </cfRule>
  </conditionalFormatting>
  <hyperlinks>
    <hyperlink ref="A1" r:id="rId1" location="Index!A1" xr:uid="{967151F6-8E67-4A21-8C9E-A7975A1D641D}"/>
  </hyperlinks>
  <pageMargins left="0.7" right="0.7" top="0.75" bottom="0.75" header="0.3" footer="0.3"/>
  <pageSetup paperSize="9" scale="58" orientation="landscape" r:id="rId2"/>
  <headerFooter>
    <oddHeader>&amp;C&amp;"Calibri"&amp;12&amp;KFF0000OFFICIAL: Sensitive&amp;1#</oddHeader>
    <oddFooter>&amp;C&amp;1#&amp;"Calibri"&amp;12&amp;KFF0000OFFICIAL: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DB8D-11EE-4873-BC90-2EDADFBEE30C}">
  <dimension ref="A1:H1048177"/>
  <sheetViews>
    <sheetView showGridLines="0" zoomScaleNormal="100" zoomScaleSheetLayoutView="130" workbookViewId="0">
      <selection activeCell="F31" sqref="F31"/>
    </sheetView>
  </sheetViews>
  <sheetFormatPr defaultColWidth="9.1796875" defaultRowHeight="14.5" x14ac:dyDescent="0.35"/>
  <cols>
    <col min="3" max="3" width="9.81640625" customWidth="1"/>
    <col min="4" max="4" width="12.7265625" customWidth="1"/>
    <col min="5" max="8" width="13.453125" customWidth="1"/>
  </cols>
  <sheetData>
    <row r="1" spans="1:8" x14ac:dyDescent="0.35">
      <c r="A1" s="3" t="s">
        <v>47</v>
      </c>
    </row>
    <row r="2" spans="1:8" ht="15.5" thickBot="1" x14ac:dyDescent="0.4">
      <c r="B2" s="4" t="s">
        <v>111</v>
      </c>
      <c r="E2" s="19"/>
      <c r="F2" s="19"/>
      <c r="G2" s="19"/>
      <c r="H2" s="19"/>
    </row>
    <row r="3" spans="1:8" ht="35" thickBot="1" x14ac:dyDescent="0.4">
      <c r="B3" s="5" t="s">
        <v>49</v>
      </c>
      <c r="C3" s="5" t="s">
        <v>50</v>
      </c>
      <c r="D3" s="5" t="s">
        <v>51</v>
      </c>
      <c r="E3" s="43" t="s">
        <v>112</v>
      </c>
      <c r="F3" s="9" t="s">
        <v>113</v>
      </c>
      <c r="G3" s="9" t="s">
        <v>114</v>
      </c>
      <c r="H3" s="5" t="s">
        <v>56</v>
      </c>
    </row>
    <row r="4" spans="1:8" x14ac:dyDescent="0.35">
      <c r="B4" s="51" t="s">
        <v>57</v>
      </c>
      <c r="C4" s="58">
        <v>576</v>
      </c>
      <c r="D4" s="58">
        <v>8682</v>
      </c>
      <c r="E4" s="44">
        <v>418.37032710280374</v>
      </c>
      <c r="F4" s="44">
        <v>43.446396824450602</v>
      </c>
      <c r="G4" s="44">
        <f>E4-F4</f>
        <v>374.92393027835317</v>
      </c>
      <c r="H4" s="44">
        <f>E4/F4</f>
        <v>9.6295747790839776</v>
      </c>
    </row>
    <row r="5" spans="1:8" x14ac:dyDescent="0.35">
      <c r="B5" s="51" t="s">
        <v>58</v>
      </c>
      <c r="C5" s="58">
        <v>651</v>
      </c>
      <c r="D5" s="58">
        <v>9744</v>
      </c>
      <c r="E5" s="44">
        <v>459.51704545454544</v>
      </c>
      <c r="F5" s="44">
        <v>47.820180410713483</v>
      </c>
      <c r="G5" s="44">
        <f t="shared" ref="G5:G21" si="0">E5-F5</f>
        <v>411.69686504383196</v>
      </c>
      <c r="H5" s="44">
        <f t="shared" ref="H5:H21" si="1">E5/F5</f>
        <v>9.609270427419732</v>
      </c>
    </row>
    <row r="6" spans="1:8" x14ac:dyDescent="0.35">
      <c r="B6" s="51" t="s">
        <v>59</v>
      </c>
      <c r="C6" s="58">
        <v>738</v>
      </c>
      <c r="D6" s="58">
        <v>10933</v>
      </c>
      <c r="E6" s="44">
        <v>508.04169255194313</v>
      </c>
      <c r="F6" s="44">
        <v>52.432414790126352</v>
      </c>
      <c r="G6" s="44">
        <f t="shared" si="0"/>
        <v>455.60927776181677</v>
      </c>
      <c r="H6" s="44">
        <f t="shared" si="1"/>
        <v>9.6894582213217735</v>
      </c>
    </row>
    <row r="7" spans="1:8" x14ac:dyDescent="0.35">
      <c r="B7" s="51" t="s">
        <v>60</v>
      </c>
      <c r="C7" s="58">
        <v>813</v>
      </c>
      <c r="D7" s="58">
        <v>11078</v>
      </c>
      <c r="E7" s="44">
        <v>537.51174339014904</v>
      </c>
      <c r="F7" s="44">
        <v>52.060725298637458</v>
      </c>
      <c r="G7" s="44">
        <f t="shared" si="0"/>
        <v>485.45101809151157</v>
      </c>
      <c r="H7" s="44">
        <f t="shared" si="1"/>
        <v>10.324707162775869</v>
      </c>
    </row>
    <row r="8" spans="1:8" x14ac:dyDescent="0.35">
      <c r="B8" s="51" t="s">
        <v>61</v>
      </c>
      <c r="C8" s="58">
        <v>833</v>
      </c>
      <c r="D8" s="58">
        <v>11273</v>
      </c>
      <c r="E8" s="44">
        <v>472.00815956482325</v>
      </c>
      <c r="F8" s="44">
        <v>51.069246781840128</v>
      </c>
      <c r="G8" s="44">
        <f t="shared" si="0"/>
        <v>420.9389127829831</v>
      </c>
      <c r="H8" s="44">
        <f t="shared" si="1"/>
        <v>9.2425126530878483</v>
      </c>
    </row>
    <row r="9" spans="1:8" x14ac:dyDescent="0.35">
      <c r="B9" s="51" t="s">
        <v>62</v>
      </c>
      <c r="C9" s="58">
        <v>884</v>
      </c>
      <c r="D9" s="58">
        <v>12952</v>
      </c>
      <c r="E9" s="44">
        <v>483.58862144420129</v>
      </c>
      <c r="F9" s="44">
        <v>57.431331380821788</v>
      </c>
      <c r="G9" s="44">
        <f t="shared" si="0"/>
        <v>426.15729006337949</v>
      </c>
      <c r="H9" s="44">
        <f t="shared" si="1"/>
        <v>8.4202927185784766</v>
      </c>
    </row>
    <row r="10" spans="1:8" x14ac:dyDescent="0.35">
      <c r="B10" s="51" t="s">
        <v>63</v>
      </c>
      <c r="C10" s="58">
        <v>926</v>
      </c>
      <c r="D10" s="58">
        <v>13323</v>
      </c>
      <c r="E10" s="44">
        <v>488.5770062786894</v>
      </c>
      <c r="F10" s="44">
        <v>57.79647208564446</v>
      </c>
      <c r="G10" s="44">
        <f t="shared" si="0"/>
        <v>430.78053419304496</v>
      </c>
      <c r="H10" s="44">
        <f t="shared" si="1"/>
        <v>8.4534053489407111</v>
      </c>
    </row>
    <row r="11" spans="1:8" x14ac:dyDescent="0.35">
      <c r="B11" s="51" t="s">
        <v>64</v>
      </c>
      <c r="C11" s="58">
        <v>973</v>
      </c>
      <c r="D11" s="58">
        <v>13144</v>
      </c>
      <c r="E11" s="44">
        <v>496.07423269093505</v>
      </c>
      <c r="F11" s="44">
        <v>55.772713463017062</v>
      </c>
      <c r="G11" s="44">
        <f t="shared" si="0"/>
        <v>440.30151922791799</v>
      </c>
      <c r="H11" s="44">
        <f t="shared" si="1"/>
        <v>8.8945687216721545</v>
      </c>
    </row>
    <row r="12" spans="1:8" x14ac:dyDescent="0.35">
      <c r="B12" s="51" t="s">
        <v>65</v>
      </c>
      <c r="C12" s="58">
        <v>997</v>
      </c>
      <c r="D12" s="58">
        <v>13694</v>
      </c>
      <c r="E12" s="44">
        <v>491.42350157728708</v>
      </c>
      <c r="F12" s="44">
        <v>56.755754218655127</v>
      </c>
      <c r="G12" s="44">
        <f t="shared" si="0"/>
        <v>434.66774735863197</v>
      </c>
      <c r="H12" s="44">
        <f t="shared" si="1"/>
        <v>8.6585670183158339</v>
      </c>
    </row>
    <row r="13" spans="1:8" x14ac:dyDescent="0.35">
      <c r="B13" s="51" t="s">
        <v>66</v>
      </c>
      <c r="C13" s="58">
        <v>1087</v>
      </c>
      <c r="D13" s="58">
        <v>13974</v>
      </c>
      <c r="E13" s="44">
        <v>518.11248808388939</v>
      </c>
      <c r="F13" s="44">
        <v>56.597423185016545</v>
      </c>
      <c r="G13" s="44">
        <f t="shared" si="0"/>
        <v>461.51506489887282</v>
      </c>
      <c r="H13" s="44">
        <f t="shared" si="1"/>
        <v>9.1543476527223433</v>
      </c>
    </row>
    <row r="14" spans="1:8" x14ac:dyDescent="0.35">
      <c r="B14" s="51" t="s">
        <v>67</v>
      </c>
      <c r="C14" s="58">
        <v>1179</v>
      </c>
      <c r="D14" s="58">
        <v>14008</v>
      </c>
      <c r="E14" s="44">
        <v>544.34646105545039</v>
      </c>
      <c r="F14" s="44">
        <v>55.577906274574218</v>
      </c>
      <c r="G14" s="44">
        <f t="shared" si="0"/>
        <v>488.76855478087617</v>
      </c>
      <c r="H14" s="44">
        <f t="shared" si="1"/>
        <v>9.7942959269856118</v>
      </c>
    </row>
    <row r="15" spans="1:8" x14ac:dyDescent="0.35">
      <c r="B15" s="51" t="s">
        <v>68</v>
      </c>
      <c r="C15" s="58">
        <v>1188</v>
      </c>
      <c r="D15" s="58">
        <v>15002</v>
      </c>
      <c r="E15" s="44">
        <v>532.35346836350607</v>
      </c>
      <c r="F15" s="44">
        <v>58.397013274207104</v>
      </c>
      <c r="G15" s="44">
        <f t="shared" si="0"/>
        <v>473.95645508929897</v>
      </c>
      <c r="H15" s="44">
        <f t="shared" si="1"/>
        <v>9.1161078027022473</v>
      </c>
    </row>
    <row r="16" spans="1:8" x14ac:dyDescent="0.35">
      <c r="B16" s="51" t="s">
        <v>69</v>
      </c>
      <c r="C16" s="58">
        <v>1273</v>
      </c>
      <c r="D16" s="58">
        <v>15727</v>
      </c>
      <c r="E16" s="44">
        <v>554.39421653166096</v>
      </c>
      <c r="F16" s="44">
        <v>60.248925713423212</v>
      </c>
      <c r="G16" s="44">
        <f t="shared" si="0"/>
        <v>494.14529081823775</v>
      </c>
      <c r="H16" s="44">
        <f t="shared" si="1"/>
        <v>9.2017278311095971</v>
      </c>
    </row>
    <row r="17" spans="2:8" x14ac:dyDescent="0.35">
      <c r="B17" s="51" t="s">
        <v>70</v>
      </c>
      <c r="C17" s="58">
        <v>1336</v>
      </c>
      <c r="D17" s="58">
        <v>17336</v>
      </c>
      <c r="E17" s="44">
        <v>565.7421130637307</v>
      </c>
      <c r="F17" s="44">
        <v>66.33499170812604</v>
      </c>
      <c r="G17" s="44">
        <f t="shared" si="0"/>
        <v>499.40712135560466</v>
      </c>
      <c r="H17" s="44">
        <f t="shared" si="1"/>
        <v>8.5285623544357403</v>
      </c>
    </row>
    <row r="18" spans="2:8" x14ac:dyDescent="0.35">
      <c r="B18" s="51" t="s">
        <v>71</v>
      </c>
      <c r="C18" s="58">
        <v>1227</v>
      </c>
      <c r="D18" s="58">
        <v>14669</v>
      </c>
      <c r="E18" s="44">
        <v>505.52076466710616</v>
      </c>
      <c r="F18" s="44">
        <v>56.060850998291308</v>
      </c>
      <c r="G18" s="44">
        <f t="shared" si="0"/>
        <v>449.45991366881486</v>
      </c>
      <c r="H18" s="44">
        <f t="shared" si="1"/>
        <v>9.0173580255232668</v>
      </c>
    </row>
    <row r="19" spans="2:8" x14ac:dyDescent="0.35">
      <c r="B19" s="51" t="s">
        <v>72</v>
      </c>
      <c r="C19" s="58">
        <v>1318</v>
      </c>
      <c r="D19" s="58">
        <v>14323</v>
      </c>
      <c r="E19" s="44">
        <v>529.25350359394452</v>
      </c>
      <c r="F19" s="44">
        <v>53.531457907186478</v>
      </c>
      <c r="G19" s="44">
        <f t="shared" si="0"/>
        <v>475.72204568675807</v>
      </c>
      <c r="H19" s="44">
        <f t="shared" si="1"/>
        <v>9.8867754454132548</v>
      </c>
    </row>
    <row r="20" spans="2:8" x14ac:dyDescent="0.35">
      <c r="B20" s="51" t="s">
        <v>73</v>
      </c>
      <c r="C20" s="58">
        <v>1386</v>
      </c>
      <c r="D20" s="58">
        <v>13804</v>
      </c>
      <c r="E20" s="44">
        <v>541.85073693264007</v>
      </c>
      <c r="F20" s="44">
        <v>50.137493103552231</v>
      </c>
      <c r="G20" s="44">
        <f t="shared" si="0"/>
        <v>491.71324382908784</v>
      </c>
      <c r="H20" s="44">
        <f t="shared" si="1"/>
        <v>10.807296164838567</v>
      </c>
    </row>
    <row r="21" spans="2:8" x14ac:dyDescent="0.35">
      <c r="B21" s="51" t="s">
        <v>223</v>
      </c>
      <c r="C21" s="58">
        <v>1481</v>
      </c>
      <c r="D21" s="58">
        <v>14326</v>
      </c>
      <c r="E21" s="44">
        <v>562.22002885126415</v>
      </c>
      <c r="F21" s="44">
        <v>51.191545212111166</v>
      </c>
      <c r="G21" s="44">
        <f t="shared" si="0"/>
        <v>511.02848363915297</v>
      </c>
      <c r="H21" s="44">
        <f t="shared" si="1"/>
        <v>10.982673535673058</v>
      </c>
    </row>
    <row r="22" spans="2:8" x14ac:dyDescent="0.35">
      <c r="B22" s="91" t="s">
        <v>115</v>
      </c>
      <c r="C22" s="89"/>
      <c r="D22" s="89"/>
      <c r="E22" s="89"/>
      <c r="F22" s="89"/>
      <c r="G22" s="89"/>
      <c r="H22" s="89"/>
    </row>
    <row r="23" spans="2:8" x14ac:dyDescent="0.35">
      <c r="B23" s="74" t="s">
        <v>116</v>
      </c>
    </row>
    <row r="24" spans="2:8" x14ac:dyDescent="0.35">
      <c r="B24" s="73" t="s">
        <v>75</v>
      </c>
      <c r="C24" s="45"/>
      <c r="D24" s="45"/>
      <c r="E24" s="45"/>
      <c r="F24" s="45"/>
      <c r="G24" s="45"/>
      <c r="H24" s="45"/>
    </row>
    <row r="25" spans="2:8" x14ac:dyDescent="0.35">
      <c r="B25" s="16"/>
    </row>
    <row r="1048177" ht="15" customHeight="1" x14ac:dyDescent="0.35"/>
  </sheetData>
  <phoneticPr fontId="40" type="noConversion"/>
  <conditionalFormatting sqref="B23:B24">
    <cfRule type="cellIs" dxfId="2" priority="9" operator="between">
      <formula>1</formula>
      <formula>3</formula>
    </cfRule>
  </conditionalFormatting>
  <conditionalFormatting sqref="C4:D21">
    <cfRule type="cellIs" dxfId="1" priority="1" operator="between">
      <formula>1</formula>
      <formula>3</formula>
    </cfRule>
  </conditionalFormatting>
  <hyperlinks>
    <hyperlink ref="A1" r:id="rId1" location="Index!A1" xr:uid="{879E2381-AB0E-481C-A12E-7C10E329FCAA}"/>
  </hyperlinks>
  <pageMargins left="0.7" right="0.7" top="0.75" bottom="0.75" header="0.3" footer="0.3"/>
  <pageSetup paperSize="9" scale="74" orientation="landscape" r:id="rId2"/>
  <headerFooter>
    <oddHeader>&amp;C&amp;"Calibri"&amp;12&amp;KFF0000OFFICIAL: Sensitive&amp;1#</oddHeader>
    <oddFooter>&amp;C&amp;1#&amp;"Calibri"&amp;12&amp;KFF0000OFFICIAL: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4FF0-6C0B-4630-8457-8EFD7A7A742C}">
  <dimension ref="A1:K50"/>
  <sheetViews>
    <sheetView showGridLines="0" zoomScaleNormal="100" zoomScaleSheetLayoutView="80" workbookViewId="0">
      <selection activeCell="E54" sqref="E54"/>
    </sheetView>
  </sheetViews>
  <sheetFormatPr defaultColWidth="9.1796875" defaultRowHeight="15" customHeight="1" x14ac:dyDescent="0.35"/>
  <cols>
    <col min="3" max="3" width="12" customWidth="1"/>
    <col min="4" max="5" width="12.1796875" customWidth="1"/>
    <col min="6" max="6" width="15.1796875" customWidth="1"/>
    <col min="7" max="7" width="17" customWidth="1"/>
    <col min="8" max="8" width="10.26953125" customWidth="1"/>
  </cols>
  <sheetData>
    <row r="1" spans="1:11" ht="14.5" x14ac:dyDescent="0.35">
      <c r="A1" s="3" t="s">
        <v>47</v>
      </c>
    </row>
    <row r="2" spans="1:11" x14ac:dyDescent="0.35">
      <c r="B2" s="104" t="s">
        <v>117</v>
      </c>
      <c r="D2" s="19"/>
      <c r="E2" s="19"/>
      <c r="F2" s="19"/>
      <c r="G2" s="19"/>
      <c r="H2" s="19"/>
    </row>
    <row r="3" spans="1:11" ht="34.5" x14ac:dyDescent="0.35">
      <c r="B3" s="46" t="s">
        <v>49</v>
      </c>
      <c r="C3" s="46" t="s">
        <v>50</v>
      </c>
      <c r="D3" s="105" t="s">
        <v>51</v>
      </c>
      <c r="E3" s="9" t="s">
        <v>118</v>
      </c>
      <c r="F3" s="43" t="s">
        <v>112</v>
      </c>
      <c r="G3" s="43" t="s">
        <v>113</v>
      </c>
      <c r="H3" s="46" t="s">
        <v>114</v>
      </c>
      <c r="I3" s="46" t="s">
        <v>56</v>
      </c>
    </row>
    <row r="4" spans="1:11" ht="14.5" x14ac:dyDescent="0.35">
      <c r="B4" s="51" t="s">
        <v>57</v>
      </c>
      <c r="C4" s="6">
        <v>83</v>
      </c>
      <c r="D4" s="22">
        <v>1218</v>
      </c>
      <c r="E4" s="22">
        <v>206</v>
      </c>
      <c r="F4" s="42">
        <v>58.948863636363633</v>
      </c>
      <c r="G4" s="42">
        <v>6.0203862735192972</v>
      </c>
      <c r="H4" s="42">
        <v>52.928477362844333</v>
      </c>
      <c r="I4" s="42">
        <v>9.7915417646290468</v>
      </c>
    </row>
    <row r="5" spans="1:11" ht="14.5" x14ac:dyDescent="0.35">
      <c r="B5" s="51" t="s">
        <v>58</v>
      </c>
      <c r="C5" s="6">
        <v>88</v>
      </c>
      <c r="D5" s="22">
        <v>1163</v>
      </c>
      <c r="E5" s="22">
        <v>249</v>
      </c>
      <c r="F5" s="42">
        <v>60.744115413819287</v>
      </c>
      <c r="G5" s="42">
        <v>5.620105965334143</v>
      </c>
      <c r="H5" s="42">
        <v>55.124009448485147</v>
      </c>
      <c r="I5" s="42">
        <v>10.80835766949952</v>
      </c>
    </row>
    <row r="6" spans="1:11" ht="14.5" x14ac:dyDescent="0.35">
      <c r="B6" s="51" t="s">
        <v>59</v>
      </c>
      <c r="C6" s="6">
        <v>115</v>
      </c>
      <c r="D6" s="22">
        <v>1408</v>
      </c>
      <c r="E6" s="22">
        <v>98</v>
      </c>
      <c r="F6" s="42">
        <v>77.170849550395914</v>
      </c>
      <c r="G6" s="42">
        <v>6.6598838020557665</v>
      </c>
      <c r="H6" s="42">
        <v>70.510965748340141</v>
      </c>
      <c r="I6" s="42">
        <v>11.587416814475786</v>
      </c>
    </row>
    <row r="7" spans="1:11" ht="14.5" x14ac:dyDescent="0.35">
      <c r="B7" s="51" t="s">
        <v>60</v>
      </c>
      <c r="C7" s="6">
        <v>135</v>
      </c>
      <c r="D7" s="22">
        <v>1438</v>
      </c>
      <c r="E7" s="22">
        <v>106</v>
      </c>
      <c r="F7" s="42">
        <v>88.21223209618401</v>
      </c>
      <c r="G7" s="42">
        <v>6.6801694663297155</v>
      </c>
      <c r="H7" s="42">
        <v>81.532062629854295</v>
      </c>
      <c r="I7" s="42">
        <v>13.205088963805951</v>
      </c>
    </row>
    <row r="8" spans="1:11" ht="15.5" x14ac:dyDescent="0.35">
      <c r="B8" s="51" t="s">
        <v>61</v>
      </c>
      <c r="C8" s="6">
        <v>134</v>
      </c>
      <c r="D8" s="22">
        <v>1429</v>
      </c>
      <c r="E8" s="22">
        <v>63</v>
      </c>
      <c r="F8" s="42">
        <v>75.929283771532184</v>
      </c>
      <c r="G8" s="42">
        <v>6.473694105495392</v>
      </c>
      <c r="H8" s="42">
        <v>78.94735517097557</v>
      </c>
      <c r="I8" s="42">
        <v>11.728895825812545</v>
      </c>
      <c r="K8" s="106"/>
    </row>
    <row r="9" spans="1:11" ht="15.5" x14ac:dyDescent="0.35">
      <c r="B9" s="51" t="s">
        <v>62</v>
      </c>
      <c r="C9" s="6">
        <v>140</v>
      </c>
      <c r="D9" s="22">
        <v>1375</v>
      </c>
      <c r="E9" s="22">
        <v>60</v>
      </c>
      <c r="F9" s="42">
        <v>76.586433260393875</v>
      </c>
      <c r="G9" s="42">
        <v>6.0969796671270808</v>
      </c>
      <c r="H9" s="42">
        <v>81.06526662847746</v>
      </c>
      <c r="I9" s="42">
        <v>12.561372588024668</v>
      </c>
      <c r="K9" s="106"/>
    </row>
    <row r="10" spans="1:11" ht="15.5" x14ac:dyDescent="0.35">
      <c r="B10" s="51" t="s">
        <v>63</v>
      </c>
      <c r="C10" s="6">
        <v>149</v>
      </c>
      <c r="D10" s="22">
        <v>1531</v>
      </c>
      <c r="E10" s="22">
        <v>45</v>
      </c>
      <c r="F10" s="42">
        <v>78.61552260855801</v>
      </c>
      <c r="G10" s="42">
        <v>6.6416271682895482</v>
      </c>
      <c r="H10" s="42">
        <v>84.068223069138924</v>
      </c>
      <c r="I10" s="42">
        <v>11.836786470626935</v>
      </c>
      <c r="K10" s="106"/>
    </row>
    <row r="11" spans="1:11" ht="15.5" x14ac:dyDescent="0.35">
      <c r="B11" s="51" t="s">
        <v>64</v>
      </c>
      <c r="C11" s="6">
        <v>165</v>
      </c>
      <c r="D11" s="22">
        <v>1712</v>
      </c>
      <c r="E11" s="22">
        <v>68</v>
      </c>
      <c r="F11" s="42">
        <v>84.123585194249003</v>
      </c>
      <c r="G11" s="42">
        <v>7.264370469315673</v>
      </c>
      <c r="H11" s="42">
        <v>91.090422091485465</v>
      </c>
      <c r="I11" s="42">
        <v>11.580299428502814</v>
      </c>
      <c r="K11" s="106"/>
    </row>
    <row r="12" spans="1:11" ht="15.5" x14ac:dyDescent="0.35">
      <c r="B12" s="51" t="s">
        <v>65</v>
      </c>
      <c r="C12" s="6">
        <v>197</v>
      </c>
      <c r="D12" s="22">
        <v>2045</v>
      </c>
      <c r="E12" s="22">
        <v>100</v>
      </c>
      <c r="F12" s="42">
        <v>97.101735015772874</v>
      </c>
      <c r="G12" s="42">
        <v>8.4756475373995723</v>
      </c>
      <c r="H12" s="42">
        <v>106.39315712732346</v>
      </c>
      <c r="I12" s="42">
        <v>11.456556515275389</v>
      </c>
      <c r="K12" s="106"/>
    </row>
    <row r="13" spans="1:11" ht="15.5" x14ac:dyDescent="0.35">
      <c r="B13" s="51" t="s">
        <v>66</v>
      </c>
      <c r="C13" s="6">
        <v>217</v>
      </c>
      <c r="D13" s="22">
        <v>2156</v>
      </c>
      <c r="E13" s="22">
        <v>108</v>
      </c>
      <c r="F13" s="42">
        <v>103.43183984747378</v>
      </c>
      <c r="G13" s="42">
        <v>8.7322201507725534</v>
      </c>
      <c r="H13" s="42">
        <v>114.2697070683636</v>
      </c>
      <c r="I13" s="42">
        <v>11.844850228417913</v>
      </c>
      <c r="K13" s="106"/>
    </row>
    <row r="14" spans="1:11" ht="15.5" x14ac:dyDescent="0.35">
      <c r="B14" s="51" t="s">
        <v>67</v>
      </c>
      <c r="C14" s="6">
        <v>237</v>
      </c>
      <c r="D14" s="22">
        <v>2288</v>
      </c>
      <c r="E14" s="22">
        <v>95</v>
      </c>
      <c r="F14" s="42">
        <v>109.42333441063761</v>
      </c>
      <c r="G14" s="42">
        <v>9.0778304937339964</v>
      </c>
      <c r="H14" s="42">
        <v>120.88488062712584</v>
      </c>
      <c r="I14" s="42">
        <v>12.053908088079794</v>
      </c>
      <c r="K14" s="106"/>
    </row>
    <row r="15" spans="1:11" ht="15.5" x14ac:dyDescent="0.35">
      <c r="B15" s="51" t="s">
        <v>68</v>
      </c>
      <c r="C15" s="6">
        <v>204</v>
      </c>
      <c r="D15" s="22">
        <v>1982</v>
      </c>
      <c r="E15" s="22">
        <v>77</v>
      </c>
      <c r="F15" s="42">
        <v>91.414231941208101</v>
      </c>
      <c r="G15" s="42">
        <v>7.7151633321876076</v>
      </c>
      <c r="H15" s="42">
        <v>100.62834933444367</v>
      </c>
      <c r="I15" s="42">
        <v>11.848645064950027</v>
      </c>
      <c r="K15" s="106"/>
    </row>
    <row r="16" spans="1:11" ht="15.5" x14ac:dyDescent="0.35">
      <c r="B16" s="51" t="s">
        <v>69</v>
      </c>
      <c r="C16" s="6">
        <v>199</v>
      </c>
      <c r="D16" s="22">
        <v>1753</v>
      </c>
      <c r="E16" s="22">
        <v>67</v>
      </c>
      <c r="F16" s="42">
        <v>86.664924658130815</v>
      </c>
      <c r="G16" s="42">
        <v>6.7156079847161498</v>
      </c>
      <c r="H16" s="42">
        <v>95.872287674630186</v>
      </c>
      <c r="I16" s="42">
        <v>12.905000538353178</v>
      </c>
      <c r="K16" s="106"/>
    </row>
    <row r="17" spans="2:11" ht="15.5" x14ac:dyDescent="0.35">
      <c r="B17" s="51" t="s">
        <v>70</v>
      </c>
      <c r="C17" s="6">
        <v>138</v>
      </c>
      <c r="D17" s="22">
        <v>1061</v>
      </c>
      <c r="E17" s="22">
        <v>63</v>
      </c>
      <c r="F17" s="42">
        <v>58.437433834427274</v>
      </c>
      <c r="G17" s="42">
        <v>4.0598423051639205</v>
      </c>
      <c r="H17" s="42">
        <v>65.057657444410353</v>
      </c>
      <c r="I17" s="42">
        <v>14.394015688761536</v>
      </c>
      <c r="K17" s="106"/>
    </row>
    <row r="18" spans="2:11" ht="15.5" x14ac:dyDescent="0.35">
      <c r="B18" s="51" t="s">
        <v>71</v>
      </c>
      <c r="C18" s="107">
        <v>137</v>
      </c>
      <c r="D18" s="108">
        <v>1128</v>
      </c>
      <c r="E18" s="107">
        <v>101</v>
      </c>
      <c r="F18" s="42">
        <v>56.443638760711934</v>
      </c>
      <c r="G18" s="42">
        <v>4.3109032603498942</v>
      </c>
      <c r="H18" s="42">
        <v>62.371987954057509</v>
      </c>
      <c r="I18" s="42">
        <v>13.093227881001136</v>
      </c>
      <c r="K18" s="106"/>
    </row>
    <row r="19" spans="2:11" ht="15.5" x14ac:dyDescent="0.35">
      <c r="B19" s="51" t="s">
        <v>72</v>
      </c>
      <c r="C19" s="107">
        <v>164</v>
      </c>
      <c r="D19" s="108">
        <v>1217</v>
      </c>
      <c r="E19" s="107">
        <v>128</v>
      </c>
      <c r="F19" s="42">
        <v>65.855519415331486</v>
      </c>
      <c r="G19" s="42">
        <v>4.548473383582067</v>
      </c>
      <c r="H19" s="42">
        <v>73.139826000596059</v>
      </c>
      <c r="I19" s="42">
        <v>14.478598391504311</v>
      </c>
      <c r="K19" s="106"/>
    </row>
    <row r="20" spans="2:11" ht="15.5" x14ac:dyDescent="0.35">
      <c r="B20" s="51" t="s">
        <v>73</v>
      </c>
      <c r="C20" s="107">
        <v>155</v>
      </c>
      <c r="D20" s="108">
        <v>1240</v>
      </c>
      <c r="E20" s="107">
        <v>81</v>
      </c>
      <c r="F20" s="42">
        <v>60.596583134602604</v>
      </c>
      <c r="G20" s="42">
        <v>4.5038026259348571</v>
      </c>
      <c r="H20" s="42">
        <v>66.934645085730352</v>
      </c>
      <c r="I20" s="42">
        <v>13.454537902185386</v>
      </c>
      <c r="K20" s="106"/>
    </row>
    <row r="21" spans="2:11" ht="15.5" x14ac:dyDescent="0.35">
      <c r="B21" s="51" t="s">
        <v>223</v>
      </c>
      <c r="C21" s="107">
        <v>150</v>
      </c>
      <c r="D21" s="108">
        <v>985</v>
      </c>
      <c r="E21" s="107">
        <v>71</v>
      </c>
      <c r="F21" s="42">
        <v>56.943284488649304</v>
      </c>
      <c r="G21" s="42">
        <v>3.5197313998275508</v>
      </c>
      <c r="H21" s="42">
        <v>66.934645085730352</v>
      </c>
      <c r="I21" s="42">
        <v>16.178303972694973</v>
      </c>
      <c r="K21" s="106"/>
    </row>
    <row r="22" spans="2:11" ht="14.5" x14ac:dyDescent="0.35">
      <c r="B22" s="86" t="s">
        <v>119</v>
      </c>
      <c r="C22" s="89"/>
      <c r="D22" s="89"/>
      <c r="E22" s="89"/>
      <c r="F22" s="89"/>
      <c r="G22" s="89"/>
      <c r="H22" s="89"/>
      <c r="I22" s="89"/>
    </row>
    <row r="23" spans="2:11" ht="25" customHeight="1" x14ac:dyDescent="0.35">
      <c r="B23" s="66" t="s">
        <v>120</v>
      </c>
    </row>
    <row r="24" spans="2:11" ht="45" customHeight="1" x14ac:dyDescent="0.35">
      <c r="B24" s="193" t="s">
        <v>121</v>
      </c>
      <c r="C24" s="193"/>
      <c r="D24" s="193"/>
      <c r="E24" s="193"/>
      <c r="F24" s="193"/>
      <c r="G24" s="193"/>
      <c r="H24" s="193"/>
      <c r="I24" s="193"/>
    </row>
    <row r="25" spans="2:11" ht="15" customHeight="1" x14ac:dyDescent="0.35">
      <c r="B25" s="17" t="s">
        <v>122</v>
      </c>
      <c r="C25" s="67"/>
      <c r="D25" s="67"/>
      <c r="E25" s="67"/>
      <c r="F25" s="67"/>
      <c r="G25" s="67"/>
      <c r="H25" s="67"/>
      <c r="I25" s="67"/>
    </row>
    <row r="26" spans="2:11" ht="14.5" x14ac:dyDescent="0.35"/>
    <row r="27" spans="2:11" ht="14.5" x14ac:dyDescent="0.35">
      <c r="B27" s="4" t="s">
        <v>123</v>
      </c>
      <c r="C27" s="19"/>
      <c r="D27" s="19"/>
      <c r="E27" s="19"/>
      <c r="F27" s="9"/>
      <c r="G27" s="9"/>
      <c r="H27" s="9"/>
    </row>
    <row r="28" spans="2:11" ht="34.5" x14ac:dyDescent="0.35">
      <c r="B28" s="46" t="s">
        <v>49</v>
      </c>
      <c r="C28" s="105" t="s">
        <v>50</v>
      </c>
      <c r="D28" s="105" t="s">
        <v>51</v>
      </c>
      <c r="E28" s="9" t="s">
        <v>118</v>
      </c>
      <c r="F28" s="43" t="s">
        <v>112</v>
      </c>
      <c r="G28" s="43" t="s">
        <v>113</v>
      </c>
      <c r="H28" s="105" t="s">
        <v>114</v>
      </c>
      <c r="I28" s="46" t="s">
        <v>56</v>
      </c>
    </row>
    <row r="29" spans="2:11" ht="14.5" x14ac:dyDescent="0.35">
      <c r="B29" s="51" t="s">
        <v>57</v>
      </c>
      <c r="C29" s="30">
        <v>15</v>
      </c>
      <c r="D29" s="30">
        <v>226</v>
      </c>
      <c r="E29" s="30">
        <v>3</v>
      </c>
      <c r="F29" s="44">
        <v>10.952102803738317</v>
      </c>
      <c r="G29" s="44">
        <v>7.4142688097528275E-2</v>
      </c>
      <c r="H29" s="42">
        <v>10.877960115640789</v>
      </c>
      <c r="I29" s="42">
        <v>147.71655957943926</v>
      </c>
    </row>
    <row r="30" spans="2:11" ht="14.5" x14ac:dyDescent="0.35">
      <c r="B30" s="51" t="s">
        <v>58</v>
      </c>
      <c r="C30" s="30">
        <v>18</v>
      </c>
      <c r="D30" s="30">
        <v>232</v>
      </c>
      <c r="E30" s="30">
        <v>4</v>
      </c>
      <c r="F30" s="44">
        <v>12.784090909090908</v>
      </c>
      <c r="G30" s="44">
        <v>8.6983583298378825E-2</v>
      </c>
      <c r="H30" s="42">
        <v>12.69710732579253</v>
      </c>
      <c r="I30" s="42">
        <v>146.9713068181818</v>
      </c>
    </row>
    <row r="31" spans="2:11" ht="14.5" x14ac:dyDescent="0.35">
      <c r="B31" s="51" t="s">
        <v>59</v>
      </c>
      <c r="C31" s="30">
        <v>24</v>
      </c>
      <c r="D31" s="30">
        <v>266</v>
      </c>
      <c r="E31" s="30">
        <v>18</v>
      </c>
      <c r="F31" s="44">
        <v>16.566576931041624</v>
      </c>
      <c r="G31" s="44">
        <v>0.11352074662595056</v>
      </c>
      <c r="H31" s="42">
        <v>16.453056184415672</v>
      </c>
      <c r="I31" s="42">
        <v>145.93435493891076</v>
      </c>
    </row>
    <row r="32" spans="2:11" ht="14.5" x14ac:dyDescent="0.35">
      <c r="B32" s="51" t="s">
        <v>60</v>
      </c>
      <c r="C32" s="30">
        <v>26</v>
      </c>
      <c r="D32" s="30">
        <v>283</v>
      </c>
      <c r="E32" s="30">
        <v>6</v>
      </c>
      <c r="F32" s="44">
        <v>17.447322507046035</v>
      </c>
      <c r="G32" s="44">
        <v>0.12078192359149695</v>
      </c>
      <c r="H32" s="42">
        <v>17.326540583454538</v>
      </c>
      <c r="I32" s="42">
        <v>144.45309354449068</v>
      </c>
    </row>
    <row r="33" spans="2:11" ht="15.5" x14ac:dyDescent="0.35">
      <c r="B33" s="51" t="s">
        <v>61</v>
      </c>
      <c r="C33" s="30">
        <v>26</v>
      </c>
      <c r="D33" s="30">
        <v>294</v>
      </c>
      <c r="E33" s="30">
        <v>7</v>
      </c>
      <c r="F33" s="44">
        <v>14.732547597461469</v>
      </c>
      <c r="G33" s="44">
        <v>1.3318866809066796</v>
      </c>
      <c r="H33" s="42">
        <v>13.40066091655479</v>
      </c>
      <c r="I33" s="42">
        <v>11.06141221221036</v>
      </c>
      <c r="K33" s="109"/>
    </row>
    <row r="34" spans="2:11" ht="15.5" x14ac:dyDescent="0.35">
      <c r="B34" s="51" t="s">
        <v>62</v>
      </c>
      <c r="C34" s="30">
        <v>31</v>
      </c>
      <c r="D34" s="30">
        <v>299</v>
      </c>
      <c r="E34" s="30">
        <v>12</v>
      </c>
      <c r="F34" s="44">
        <v>16.958424507658641</v>
      </c>
      <c r="G34" s="44">
        <v>1.3258159421607254</v>
      </c>
      <c r="H34" s="42">
        <v>15.632608565497916</v>
      </c>
      <c r="I34" s="42">
        <v>12.790934222755645</v>
      </c>
      <c r="K34" s="109"/>
    </row>
    <row r="35" spans="2:11" ht="15.5" x14ac:dyDescent="0.35">
      <c r="B35" s="51" t="s">
        <v>63</v>
      </c>
      <c r="C35" s="30">
        <v>39</v>
      </c>
      <c r="D35" s="30">
        <v>336</v>
      </c>
      <c r="E35" s="30">
        <v>28</v>
      </c>
      <c r="F35" s="44">
        <v>20.577217327072233</v>
      </c>
      <c r="G35" s="44">
        <v>1.4576007371295157</v>
      </c>
      <c r="H35" s="42">
        <v>19.119616589942719</v>
      </c>
      <c r="I35" s="42">
        <v>14.117183672392612</v>
      </c>
      <c r="K35" s="109"/>
    </row>
    <row r="36" spans="2:11" ht="15.5" x14ac:dyDescent="0.35">
      <c r="B36" s="51" t="s">
        <v>64</v>
      </c>
      <c r="C36" s="30">
        <v>44</v>
      </c>
      <c r="D36" s="30">
        <v>382</v>
      </c>
      <c r="E36" s="30">
        <v>9</v>
      </c>
      <c r="F36" s="44">
        <v>22.432956051799735</v>
      </c>
      <c r="G36" s="44">
        <v>1.6209050930365576</v>
      </c>
      <c r="H36" s="42">
        <v>20.812050958763177</v>
      </c>
      <c r="I36" s="42">
        <v>13.839771463592895</v>
      </c>
      <c r="K36" s="109"/>
    </row>
    <row r="37" spans="2:11" ht="15.5" x14ac:dyDescent="0.35">
      <c r="B37" s="51" t="s">
        <v>65</v>
      </c>
      <c r="C37" s="30">
        <v>40</v>
      </c>
      <c r="D37" s="30">
        <v>361</v>
      </c>
      <c r="E37" s="30">
        <v>28</v>
      </c>
      <c r="F37" s="44">
        <v>19.71608832807571</v>
      </c>
      <c r="G37" s="44">
        <v>1.4961901031790932</v>
      </c>
      <c r="H37" s="42">
        <v>18.219898224896617</v>
      </c>
      <c r="I37" s="42">
        <v>13.177528902365493</v>
      </c>
      <c r="K37" s="109"/>
    </row>
    <row r="38" spans="2:11" ht="15" customHeight="1" x14ac:dyDescent="0.35">
      <c r="B38" s="51" t="s">
        <v>66</v>
      </c>
      <c r="C38" s="30">
        <v>49</v>
      </c>
      <c r="D38" s="30">
        <v>402</v>
      </c>
      <c r="E38" s="30">
        <v>20</v>
      </c>
      <c r="F38" s="44">
        <v>23.355576739752145</v>
      </c>
      <c r="G38" s="44">
        <v>1.6281783398008196</v>
      </c>
      <c r="H38" s="42">
        <v>21.727398399951326</v>
      </c>
      <c r="I38" s="42">
        <v>14.344605973943438</v>
      </c>
      <c r="K38" s="109"/>
    </row>
    <row r="39" spans="2:11" ht="15" customHeight="1" x14ac:dyDescent="0.35">
      <c r="B39" s="51" t="s">
        <v>67</v>
      </c>
      <c r="C39" s="30">
        <v>65</v>
      </c>
      <c r="D39" s="30">
        <v>435</v>
      </c>
      <c r="E39" s="30">
        <v>12</v>
      </c>
      <c r="F39" s="44">
        <v>30.010619142157996</v>
      </c>
      <c r="G39" s="44">
        <v>1.7258987171216293</v>
      </c>
      <c r="H39" s="42">
        <v>28.284720425036365</v>
      </c>
      <c r="I39" s="42">
        <v>17.388401094710968</v>
      </c>
      <c r="K39" s="109"/>
    </row>
    <row r="40" spans="2:11" ht="15" customHeight="1" x14ac:dyDescent="0.35">
      <c r="B40" s="51" t="s">
        <v>68</v>
      </c>
      <c r="C40" s="30">
        <v>77</v>
      </c>
      <c r="D40" s="30">
        <v>499</v>
      </c>
      <c r="E40" s="30">
        <v>11</v>
      </c>
      <c r="F40" s="44">
        <v>34.504391468005018</v>
      </c>
      <c r="G40" s="44">
        <v>1.9424149862571221</v>
      </c>
      <c r="H40" s="42">
        <v>32.561976481747898</v>
      </c>
      <c r="I40" s="42">
        <v>17.763655919115521</v>
      </c>
      <c r="K40" s="109"/>
    </row>
    <row r="41" spans="2:11" ht="15" customHeight="1" x14ac:dyDescent="0.35">
      <c r="B41" s="51" t="s">
        <v>69</v>
      </c>
      <c r="C41" s="30">
        <v>75</v>
      </c>
      <c r="D41" s="30">
        <v>427</v>
      </c>
      <c r="E41" s="30">
        <v>9</v>
      </c>
      <c r="F41" s="44">
        <v>32.66266004703423</v>
      </c>
      <c r="G41" s="44">
        <v>1.6358041126490566</v>
      </c>
      <c r="H41" s="42">
        <v>31.026855934385175</v>
      </c>
      <c r="I41" s="42">
        <v>19.967341929553907</v>
      </c>
      <c r="K41" s="109"/>
    </row>
    <row r="42" spans="2:11" ht="15" customHeight="1" x14ac:dyDescent="0.35">
      <c r="B42" s="51" t="s">
        <v>70</v>
      </c>
      <c r="C42" s="30">
        <v>53</v>
      </c>
      <c r="D42" s="30">
        <v>330</v>
      </c>
      <c r="E42" s="30">
        <v>27</v>
      </c>
      <c r="F42" s="44">
        <v>22.443362269743808</v>
      </c>
      <c r="G42" s="44">
        <v>1.2627219233780338</v>
      </c>
      <c r="H42" s="42">
        <v>21.180640346365774</v>
      </c>
      <c r="I42" s="42">
        <v>17.77379631590091</v>
      </c>
      <c r="K42" s="109"/>
    </row>
    <row r="43" spans="2:11" ht="15" customHeight="1" x14ac:dyDescent="0.35">
      <c r="B43" s="51" t="s">
        <v>71</v>
      </c>
      <c r="C43" s="107">
        <v>46</v>
      </c>
      <c r="D43" s="107">
        <v>295</v>
      </c>
      <c r="E43" s="107">
        <v>26</v>
      </c>
      <c r="F43" s="44">
        <v>18.95187870797627</v>
      </c>
      <c r="G43" s="44">
        <v>1.1274082108184562</v>
      </c>
      <c r="H43" s="42">
        <v>17.824470497157815</v>
      </c>
      <c r="I43" s="42">
        <v>16.810130107370707</v>
      </c>
      <c r="K43" s="109"/>
    </row>
    <row r="44" spans="2:11" ht="15.5" x14ac:dyDescent="0.35">
      <c r="B44" s="51" t="s">
        <v>72</v>
      </c>
      <c r="C44" s="107">
        <v>41</v>
      </c>
      <c r="D44" s="107">
        <v>284</v>
      </c>
      <c r="E44" s="107">
        <v>14</v>
      </c>
      <c r="F44" s="44">
        <v>16.463879853832871</v>
      </c>
      <c r="G44" s="44">
        <v>1.0614350377463491</v>
      </c>
      <c r="H44" s="42">
        <v>15.402444816086522</v>
      </c>
      <c r="I44" s="42">
        <v>15.510963241602772</v>
      </c>
      <c r="K44" s="109"/>
    </row>
    <row r="45" spans="2:11" ht="15.5" x14ac:dyDescent="0.35">
      <c r="B45" s="51" t="s">
        <v>73</v>
      </c>
      <c r="C45" s="107">
        <v>36</v>
      </c>
      <c r="D45" s="107">
        <v>259</v>
      </c>
      <c r="E45" s="107">
        <v>12</v>
      </c>
      <c r="F45" s="44">
        <v>14.07404511513351</v>
      </c>
      <c r="G45" s="44">
        <v>0.94071361299768386</v>
      </c>
      <c r="H45" s="42">
        <v>13.133331502135826</v>
      </c>
      <c r="I45" s="42">
        <v>14.961030563047844</v>
      </c>
      <c r="K45" s="109"/>
    </row>
    <row r="46" spans="2:11" ht="15.5" x14ac:dyDescent="0.35">
      <c r="B46" s="51" t="s">
        <v>223</v>
      </c>
      <c r="C46" s="107">
        <v>41</v>
      </c>
      <c r="D46" s="108">
        <v>251</v>
      </c>
      <c r="E46" s="107">
        <v>22</v>
      </c>
      <c r="F46" s="44">
        <v>15.564497760230809</v>
      </c>
      <c r="G46" s="44">
        <v>0.89690617396620842</v>
      </c>
      <c r="H46" s="42">
        <v>14.667591586264601</v>
      </c>
      <c r="I46" s="42">
        <v>17.353540662344926</v>
      </c>
      <c r="K46" s="109"/>
    </row>
    <row r="47" spans="2:11" ht="14.5" x14ac:dyDescent="0.35">
      <c r="B47" s="86" t="s">
        <v>119</v>
      </c>
      <c r="C47" s="89"/>
      <c r="D47" s="89"/>
      <c r="E47" s="89"/>
      <c r="F47" s="89"/>
      <c r="G47" s="89"/>
      <c r="H47" s="89"/>
      <c r="I47" s="89"/>
    </row>
    <row r="48" spans="2:11" ht="14.5" x14ac:dyDescent="0.35">
      <c r="B48" s="16" t="s">
        <v>124</v>
      </c>
    </row>
    <row r="49" spans="2:2" ht="15" customHeight="1" x14ac:dyDescent="0.35">
      <c r="B49" s="16" t="s">
        <v>125</v>
      </c>
    </row>
    <row r="50" spans="2:2" ht="15" customHeight="1" x14ac:dyDescent="0.35">
      <c r="B50" s="17" t="s">
        <v>126</v>
      </c>
    </row>
  </sheetData>
  <mergeCells count="1">
    <mergeCell ref="B24:I24"/>
  </mergeCells>
  <phoneticPr fontId="40" type="noConversion"/>
  <hyperlinks>
    <hyperlink ref="A1" r:id="rId1" location="Index!A1" xr:uid="{7C13426B-0B8F-4CA3-96BD-1E522AB7E439}"/>
  </hyperlinks>
  <pageMargins left="0.7" right="0.7" top="0.75" bottom="0.75" header="0.3" footer="0.3"/>
  <pageSetup paperSize="9" scale="64" orientation="landscape" r:id="rId2"/>
  <headerFooter>
    <oddHeader>&amp;C&amp;"Calibri"&amp;12&amp;KFF0000OFFICIAL: Sensitive&amp;1#</oddHeader>
    <oddFooter>&amp;C&amp;1#&amp;"Calibri"&amp;12&amp;KFF0000OFFICIAL: Sensitive</oddFooter>
  </headerFooter>
  <rowBreaks count="1" manualBreakCount="1">
    <brk id="25" max="16383"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4722-9DA6-44DD-9692-44FE18D1DFB8}">
  <dimension ref="A1:I25"/>
  <sheetViews>
    <sheetView showGridLines="0" zoomScaleNormal="100" zoomScaleSheetLayoutView="120" workbookViewId="0">
      <selection activeCell="F31" sqref="F31"/>
    </sheetView>
  </sheetViews>
  <sheetFormatPr defaultColWidth="9.1796875" defaultRowHeight="14.5" x14ac:dyDescent="0.35"/>
  <cols>
    <col min="3" max="3" width="16.1796875" customWidth="1"/>
    <col min="4" max="4" width="18.81640625" customWidth="1"/>
    <col min="5" max="6" width="20.453125" customWidth="1"/>
    <col min="8" max="8" width="21.08984375" bestFit="1" customWidth="1"/>
    <col min="9" max="9" width="9.453125" customWidth="1"/>
  </cols>
  <sheetData>
    <row r="1" spans="1:8" x14ac:dyDescent="0.35">
      <c r="A1" s="3" t="s">
        <v>47</v>
      </c>
    </row>
    <row r="2" spans="1:8" ht="15.5" thickBot="1" x14ac:dyDescent="0.4">
      <c r="B2" s="8" t="s">
        <v>127</v>
      </c>
      <c r="C2" s="47"/>
      <c r="D2" s="47"/>
      <c r="E2" s="47"/>
      <c r="F2" s="47"/>
      <c r="G2" s="47"/>
      <c r="H2" s="47"/>
    </row>
    <row r="3" spans="1:8" ht="47.5" thickBot="1" x14ac:dyDescent="0.4">
      <c r="B3" s="46" t="s">
        <v>49</v>
      </c>
      <c r="C3" s="46" t="s">
        <v>128</v>
      </c>
      <c r="D3" s="46" t="s">
        <v>129</v>
      </c>
      <c r="E3" s="46" t="s">
        <v>130</v>
      </c>
      <c r="F3" s="46" t="s">
        <v>131</v>
      </c>
      <c r="G3" s="46" t="s">
        <v>102</v>
      </c>
      <c r="H3" s="46" t="s">
        <v>82</v>
      </c>
    </row>
    <row r="4" spans="1:8" x14ac:dyDescent="0.35">
      <c r="B4" s="51" t="s">
        <v>57</v>
      </c>
      <c r="C4" s="30">
        <v>8</v>
      </c>
      <c r="D4" s="30">
        <v>86</v>
      </c>
      <c r="E4" s="31">
        <v>0.38100000000000001</v>
      </c>
      <c r="F4" s="31">
        <v>0.33900000000000002</v>
      </c>
      <c r="G4" s="31">
        <v>4.1999999999999982E-2</v>
      </c>
      <c r="H4" s="44">
        <v>1.1238938053097345</v>
      </c>
    </row>
    <row r="5" spans="1:8" x14ac:dyDescent="0.35">
      <c r="B5" s="51" t="s">
        <v>58</v>
      </c>
      <c r="C5" s="30">
        <v>8</v>
      </c>
      <c r="D5" s="30">
        <v>78</v>
      </c>
      <c r="E5" s="31">
        <v>0.53300000000000003</v>
      </c>
      <c r="F5" s="31">
        <v>0.29099999999999998</v>
      </c>
      <c r="G5" s="31">
        <v>0.24200000000000005</v>
      </c>
      <c r="H5" s="44">
        <v>1.8316151202749142</v>
      </c>
    </row>
    <row r="6" spans="1:8" x14ac:dyDescent="0.35">
      <c r="B6" s="51" t="s">
        <v>59</v>
      </c>
      <c r="C6" s="30">
        <v>14</v>
      </c>
      <c r="D6" s="30">
        <v>90</v>
      </c>
      <c r="E6" s="31">
        <v>0.53900000000000003</v>
      </c>
      <c r="F6" s="31">
        <v>0.318</v>
      </c>
      <c r="G6" s="31">
        <v>0.22100000000000003</v>
      </c>
      <c r="H6" s="44">
        <v>1.6949685534591197</v>
      </c>
    </row>
    <row r="7" spans="1:8" x14ac:dyDescent="0.35">
      <c r="B7" s="51" t="s">
        <v>60</v>
      </c>
      <c r="C7" s="30">
        <v>12</v>
      </c>
      <c r="D7" s="30">
        <v>76</v>
      </c>
      <c r="E7" s="31">
        <v>0.63200000000000001</v>
      </c>
      <c r="F7" s="31">
        <v>0.307</v>
      </c>
      <c r="G7" s="31">
        <v>0.32500000000000001</v>
      </c>
      <c r="H7" s="44">
        <v>2.0586319218241043</v>
      </c>
    </row>
    <row r="8" spans="1:8" x14ac:dyDescent="0.35">
      <c r="B8" s="51" t="s">
        <v>61</v>
      </c>
      <c r="C8" s="30">
        <v>14</v>
      </c>
      <c r="D8" s="30">
        <v>98</v>
      </c>
      <c r="E8" s="31">
        <v>0.45200000000000001</v>
      </c>
      <c r="F8" s="31">
        <v>0.33300000000000002</v>
      </c>
      <c r="G8" s="31">
        <v>0.11899999999999999</v>
      </c>
      <c r="H8" s="44">
        <v>1.3573573573573574</v>
      </c>
    </row>
    <row r="9" spans="1:8" x14ac:dyDescent="0.35">
      <c r="B9" s="51" t="s">
        <v>62</v>
      </c>
      <c r="C9" s="30">
        <v>20</v>
      </c>
      <c r="D9" s="30">
        <v>70</v>
      </c>
      <c r="E9" s="31">
        <v>0.48799999999999999</v>
      </c>
      <c r="F9" s="31">
        <v>0.252</v>
      </c>
      <c r="G9" s="31">
        <v>0.23599999999999999</v>
      </c>
      <c r="H9" s="44">
        <v>1.9365079365079365</v>
      </c>
    </row>
    <row r="10" spans="1:8" x14ac:dyDescent="0.35">
      <c r="B10" s="51" t="s">
        <v>63</v>
      </c>
      <c r="C10" s="30">
        <v>13</v>
      </c>
      <c r="D10" s="30">
        <v>97</v>
      </c>
      <c r="E10" s="31">
        <v>0.40600000000000003</v>
      </c>
      <c r="F10" s="31">
        <v>0.313</v>
      </c>
      <c r="G10" s="31">
        <v>9.3000000000000027E-2</v>
      </c>
      <c r="H10" s="44">
        <v>1.2971246006389778</v>
      </c>
    </row>
    <row r="11" spans="1:8" x14ac:dyDescent="0.35">
      <c r="B11" s="51" t="s">
        <v>64</v>
      </c>
      <c r="C11" s="30">
        <v>20</v>
      </c>
      <c r="D11" s="30">
        <v>125</v>
      </c>
      <c r="E11" s="31">
        <v>0.51300000000000001</v>
      </c>
      <c r="F11" s="31">
        <v>0.41</v>
      </c>
      <c r="G11" s="31">
        <v>0.10300000000000004</v>
      </c>
      <c r="H11" s="44">
        <v>1.251219512195122</v>
      </c>
    </row>
    <row r="12" spans="1:8" x14ac:dyDescent="0.35">
      <c r="B12" s="51" t="s">
        <v>65</v>
      </c>
      <c r="C12" s="30">
        <v>23</v>
      </c>
      <c r="D12" s="30">
        <v>119</v>
      </c>
      <c r="E12" s="31">
        <v>0.53700000000000003</v>
      </c>
      <c r="F12" s="31">
        <v>0.36599999999999999</v>
      </c>
      <c r="G12" s="31">
        <v>0.17100000000000004</v>
      </c>
      <c r="H12" s="44">
        <v>1.4672131147540985</v>
      </c>
    </row>
    <row r="13" spans="1:8" x14ac:dyDescent="0.35">
      <c r="B13" s="51" t="s">
        <v>66</v>
      </c>
      <c r="C13" s="30">
        <v>24</v>
      </c>
      <c r="D13" s="30">
        <v>124</v>
      </c>
      <c r="E13" s="31">
        <v>0.436</v>
      </c>
      <c r="F13" s="31">
        <v>0.35799999999999998</v>
      </c>
      <c r="G13" s="31">
        <v>7.8E-2</v>
      </c>
      <c r="H13" s="44">
        <v>1.2</v>
      </c>
    </row>
    <row r="14" spans="1:8" x14ac:dyDescent="0.35">
      <c r="B14" s="51" t="s">
        <v>67</v>
      </c>
      <c r="C14" s="30">
        <v>16</v>
      </c>
      <c r="D14" s="30">
        <v>86</v>
      </c>
      <c r="E14" s="31">
        <v>0.308</v>
      </c>
      <c r="F14" s="31">
        <v>0.26100000000000001</v>
      </c>
      <c r="G14" s="31">
        <v>4.5999999999999999E-2</v>
      </c>
      <c r="H14" s="44">
        <v>1.2</v>
      </c>
    </row>
    <row r="15" spans="1:8" x14ac:dyDescent="0.35">
      <c r="B15" s="51" t="s">
        <v>68</v>
      </c>
      <c r="C15" s="30">
        <v>26</v>
      </c>
      <c r="D15" s="30">
        <v>108</v>
      </c>
      <c r="E15" s="31">
        <v>0.47299999999999998</v>
      </c>
      <c r="F15" s="31">
        <v>0.30299999999999999</v>
      </c>
      <c r="G15" s="31">
        <v>0.16900000000000001</v>
      </c>
      <c r="H15" s="44">
        <v>1.6</v>
      </c>
    </row>
    <row r="16" spans="1:8" ht="14.15" customHeight="1" x14ac:dyDescent="0.35">
      <c r="B16" s="51" t="s">
        <v>69</v>
      </c>
      <c r="C16" s="30">
        <v>34</v>
      </c>
      <c r="D16" s="30">
        <v>126</v>
      </c>
      <c r="E16" s="31">
        <v>0.43</v>
      </c>
      <c r="F16" s="31">
        <v>0.32700000000000001</v>
      </c>
      <c r="G16" s="31">
        <v>0.10299999999999999</v>
      </c>
      <c r="H16" s="44">
        <v>1.3</v>
      </c>
    </row>
    <row r="17" spans="2:9" ht="14.15" customHeight="1" x14ac:dyDescent="0.35">
      <c r="B17" s="51" t="s">
        <v>70</v>
      </c>
      <c r="C17" s="30">
        <v>39</v>
      </c>
      <c r="D17" s="30">
        <v>131</v>
      </c>
      <c r="E17" s="31">
        <v>0.39800000000000002</v>
      </c>
      <c r="F17" s="31">
        <v>0.28399999999999997</v>
      </c>
      <c r="G17" s="31">
        <v>0.114</v>
      </c>
      <c r="H17" s="44">
        <v>1.4</v>
      </c>
    </row>
    <row r="18" spans="2:9" ht="14.15" customHeight="1" x14ac:dyDescent="0.35">
      <c r="B18" s="51" t="s">
        <v>71</v>
      </c>
      <c r="C18" s="30">
        <v>18</v>
      </c>
      <c r="D18" s="30">
        <v>123</v>
      </c>
      <c r="E18" s="31">
        <v>0.24324324324324301</v>
      </c>
      <c r="F18" s="31">
        <v>0.28873239436619719</v>
      </c>
      <c r="G18" s="31">
        <v>-4.548915112295418E-2</v>
      </c>
      <c r="H18" s="44">
        <v>0.84245220830586687</v>
      </c>
    </row>
    <row r="19" spans="2:9" x14ac:dyDescent="0.35">
      <c r="B19" s="51" t="s">
        <v>72</v>
      </c>
      <c r="C19" s="30">
        <v>19</v>
      </c>
      <c r="D19" s="30">
        <v>95</v>
      </c>
      <c r="E19" s="31">
        <v>0.29699999999999999</v>
      </c>
      <c r="F19" s="31">
        <v>0.28799999999999998</v>
      </c>
      <c r="G19" s="31">
        <v>8.9999999999999993E-3</v>
      </c>
      <c r="H19" s="44">
        <v>1</v>
      </c>
      <c r="I19" s="76"/>
    </row>
    <row r="20" spans="2:9" x14ac:dyDescent="0.35">
      <c r="B20" s="51" t="s">
        <v>73</v>
      </c>
      <c r="C20" s="30">
        <v>19</v>
      </c>
      <c r="D20" s="30">
        <v>72</v>
      </c>
      <c r="E20" s="31">
        <v>0.35199999999999998</v>
      </c>
      <c r="F20" s="31">
        <v>0.28499999999999998</v>
      </c>
      <c r="G20" s="31">
        <v>6.7000000000000004E-2</v>
      </c>
      <c r="H20" s="44">
        <v>1.2350877192982457</v>
      </c>
      <c r="I20" s="76"/>
    </row>
    <row r="21" spans="2:9" x14ac:dyDescent="0.35">
      <c r="B21" s="101" t="s">
        <v>223</v>
      </c>
      <c r="C21" s="30">
        <v>7</v>
      </c>
      <c r="D21" s="30">
        <v>70</v>
      </c>
      <c r="E21" s="31">
        <v>0.16669999999999999</v>
      </c>
      <c r="F21" s="31">
        <v>0.27450000000000002</v>
      </c>
      <c r="G21" s="31">
        <f>E21-F21</f>
        <v>-0.10780000000000003</v>
      </c>
      <c r="H21" s="44">
        <f>E21/F21</f>
        <v>0.60728597449908917</v>
      </c>
      <c r="I21" s="76"/>
    </row>
    <row r="22" spans="2:9" x14ac:dyDescent="0.35">
      <c r="B22" s="86" t="s">
        <v>119</v>
      </c>
      <c r="C22" s="89"/>
      <c r="D22" s="89"/>
      <c r="E22" s="89"/>
      <c r="F22" s="89"/>
      <c r="G22" s="89"/>
      <c r="H22" s="89"/>
    </row>
    <row r="24" spans="2:9" x14ac:dyDescent="0.35">
      <c r="E24" s="76"/>
    </row>
    <row r="25" spans="2:9" x14ac:dyDescent="0.35">
      <c r="F25" s="76"/>
    </row>
  </sheetData>
  <phoneticPr fontId="40" type="noConversion"/>
  <hyperlinks>
    <hyperlink ref="A1" r:id="rId1" location="Index!A1" xr:uid="{EC743A69-A0FB-45F8-BE3B-BB51550F8369}"/>
  </hyperlinks>
  <pageMargins left="0.7" right="0.7" top="0.75" bottom="0.75" header="0.3" footer="0.3"/>
  <pageSetup paperSize="9" orientation="landscape" r:id="rId2"/>
  <headerFooter>
    <oddHeader>&amp;C&amp;"Calibri"&amp;12&amp;KFF0000OFFICIAL: Sensitive&amp;1#</oddHeader>
    <oddFooter>&amp;C&amp;1#&amp;"Calibri"&amp;12&amp;KFF0000OFFICIAL: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D24D2-7C16-4EB4-B8C3-5BB73489E79E}">
  <dimension ref="A1:L63"/>
  <sheetViews>
    <sheetView showGridLines="0" zoomScaleNormal="100" zoomScaleSheetLayoutView="100" workbookViewId="0">
      <selection activeCell="F26" sqref="F26"/>
    </sheetView>
  </sheetViews>
  <sheetFormatPr defaultColWidth="9.1796875" defaultRowHeight="14.5" x14ac:dyDescent="0.35"/>
  <cols>
    <col min="3" max="6" width="17.453125" customWidth="1"/>
    <col min="7" max="7" width="20.1796875" bestFit="1" customWidth="1"/>
    <col min="8" max="8" width="21.7265625" customWidth="1"/>
    <col min="9" max="9" width="22.453125" bestFit="1" customWidth="1"/>
    <col min="11" max="11" width="20" bestFit="1" customWidth="1"/>
  </cols>
  <sheetData>
    <row r="1" spans="1:11" x14ac:dyDescent="0.35">
      <c r="A1" s="3" t="s">
        <v>47</v>
      </c>
    </row>
    <row r="2" spans="1:11" ht="15" thickBot="1" x14ac:dyDescent="0.4">
      <c r="B2" s="8" t="s">
        <v>132</v>
      </c>
    </row>
    <row r="3" spans="1:11" ht="59" thickBot="1" x14ac:dyDescent="0.4">
      <c r="B3" s="46" t="s">
        <v>49</v>
      </c>
      <c r="C3" s="46" t="s">
        <v>133</v>
      </c>
      <c r="D3" s="46" t="s">
        <v>134</v>
      </c>
      <c r="E3" s="46" t="s">
        <v>135</v>
      </c>
      <c r="F3" s="46" t="s">
        <v>136</v>
      </c>
      <c r="G3" s="46" t="s">
        <v>137</v>
      </c>
      <c r="H3" s="46" t="s">
        <v>138</v>
      </c>
      <c r="I3" s="46" t="s">
        <v>139</v>
      </c>
    </row>
    <row r="4" spans="1:11" x14ac:dyDescent="0.35">
      <c r="B4" s="51" t="s">
        <v>57</v>
      </c>
      <c r="C4" s="110">
        <v>15</v>
      </c>
      <c r="D4" s="30">
        <v>2</v>
      </c>
      <c r="E4" s="30">
        <v>226</v>
      </c>
      <c r="F4" s="30">
        <v>49</v>
      </c>
      <c r="G4" s="31">
        <v>0.13333333333333333</v>
      </c>
      <c r="H4" s="31">
        <v>0.2168141592920354</v>
      </c>
      <c r="I4" s="31">
        <v>8.2987551867219917E-3</v>
      </c>
      <c r="K4" s="179"/>
    </row>
    <row r="5" spans="1:11" x14ac:dyDescent="0.35">
      <c r="B5" s="51" t="s">
        <v>58</v>
      </c>
      <c r="C5" s="110">
        <v>18</v>
      </c>
      <c r="D5" s="30">
        <v>6</v>
      </c>
      <c r="E5" s="30">
        <v>232</v>
      </c>
      <c r="F5" s="30">
        <v>60</v>
      </c>
      <c r="G5" s="31">
        <v>0.33333333333333331</v>
      </c>
      <c r="H5" s="31">
        <v>0.25862068965517243</v>
      </c>
      <c r="I5" s="31">
        <v>2.4E-2</v>
      </c>
      <c r="K5" s="179"/>
    </row>
    <row r="6" spans="1:11" x14ac:dyDescent="0.35">
      <c r="B6" s="51" t="s">
        <v>59</v>
      </c>
      <c r="C6" s="110">
        <v>24</v>
      </c>
      <c r="D6" s="30">
        <v>7</v>
      </c>
      <c r="E6" s="30">
        <v>266</v>
      </c>
      <c r="F6" s="30">
        <v>61</v>
      </c>
      <c r="G6" s="31">
        <v>0.29166666666666669</v>
      </c>
      <c r="H6" s="31">
        <v>0.22932330827067668</v>
      </c>
      <c r="I6" s="31">
        <v>2.4137931034482758E-2</v>
      </c>
      <c r="K6" s="179"/>
    </row>
    <row r="7" spans="1:11" x14ac:dyDescent="0.35">
      <c r="B7" s="51" t="s">
        <v>60</v>
      </c>
      <c r="C7" s="110">
        <v>26</v>
      </c>
      <c r="D7" s="30">
        <v>6</v>
      </c>
      <c r="E7" s="30">
        <v>283</v>
      </c>
      <c r="F7" s="30">
        <v>63</v>
      </c>
      <c r="G7" s="31">
        <v>0.23076923076923078</v>
      </c>
      <c r="H7" s="31">
        <v>0.22261484098939929</v>
      </c>
      <c r="I7" s="31">
        <v>1.9417475728155338E-2</v>
      </c>
      <c r="K7" s="179"/>
    </row>
    <row r="8" spans="1:11" x14ac:dyDescent="0.35">
      <c r="B8" s="51" t="s">
        <v>61</v>
      </c>
      <c r="C8" s="110">
        <v>26</v>
      </c>
      <c r="D8" s="30">
        <v>9</v>
      </c>
      <c r="E8" s="30">
        <v>294</v>
      </c>
      <c r="F8" s="30">
        <v>64</v>
      </c>
      <c r="G8" s="31">
        <v>0.34615384615384615</v>
      </c>
      <c r="H8" s="31">
        <v>0.21768707482993196</v>
      </c>
      <c r="I8" s="31">
        <v>2.8125000000000001E-2</v>
      </c>
      <c r="K8" s="179"/>
    </row>
    <row r="9" spans="1:11" x14ac:dyDescent="0.35">
      <c r="B9" s="51" t="s">
        <v>62</v>
      </c>
      <c r="C9" s="110">
        <v>31</v>
      </c>
      <c r="D9" s="30">
        <v>10</v>
      </c>
      <c r="E9" s="30">
        <v>299</v>
      </c>
      <c r="F9" s="30">
        <v>75</v>
      </c>
      <c r="G9" s="31">
        <v>0.32258064516129031</v>
      </c>
      <c r="H9" s="31">
        <v>0.25083612040133779</v>
      </c>
      <c r="I9" s="31">
        <v>3.0303030303030304E-2</v>
      </c>
      <c r="K9" s="179"/>
    </row>
    <row r="10" spans="1:11" x14ac:dyDescent="0.35">
      <c r="B10" s="51" t="s">
        <v>63</v>
      </c>
      <c r="C10" s="110">
        <v>39</v>
      </c>
      <c r="D10" s="30">
        <v>12</v>
      </c>
      <c r="E10" s="30">
        <v>336</v>
      </c>
      <c r="F10" s="30">
        <v>84</v>
      </c>
      <c r="G10" s="31">
        <v>0.30769230769230771</v>
      </c>
      <c r="H10" s="31">
        <v>0.25</v>
      </c>
      <c r="I10" s="31">
        <v>3.2000000000000001E-2</v>
      </c>
      <c r="K10" s="179"/>
    </row>
    <row r="11" spans="1:11" x14ac:dyDescent="0.35">
      <c r="B11" s="51" t="s">
        <v>64</v>
      </c>
      <c r="C11" s="110">
        <v>44</v>
      </c>
      <c r="D11" s="30">
        <v>17</v>
      </c>
      <c r="E11" s="30">
        <v>382</v>
      </c>
      <c r="F11" s="30">
        <v>103</v>
      </c>
      <c r="G11" s="31">
        <v>0.38636363636363635</v>
      </c>
      <c r="H11" s="31">
        <v>0.26963350785340312</v>
      </c>
      <c r="I11" s="31">
        <v>3.9906103286384977E-2</v>
      </c>
      <c r="K11" s="179"/>
    </row>
    <row r="12" spans="1:11" x14ac:dyDescent="0.35">
      <c r="B12" s="51" t="s">
        <v>65</v>
      </c>
      <c r="C12" s="110">
        <v>40</v>
      </c>
      <c r="D12" s="30">
        <v>16</v>
      </c>
      <c r="E12" s="30">
        <v>361</v>
      </c>
      <c r="F12" s="30">
        <v>119</v>
      </c>
      <c r="G12" s="31">
        <v>0.4</v>
      </c>
      <c r="H12" s="31">
        <v>0.32963988919667592</v>
      </c>
      <c r="I12" s="31">
        <v>3.9900249376558602E-2</v>
      </c>
      <c r="K12" s="179"/>
    </row>
    <row r="13" spans="1:11" x14ac:dyDescent="0.35">
      <c r="B13" s="51" t="s">
        <v>66</v>
      </c>
      <c r="C13" s="110">
        <v>49</v>
      </c>
      <c r="D13" s="30">
        <v>22</v>
      </c>
      <c r="E13" s="30">
        <v>402</v>
      </c>
      <c r="F13" s="30">
        <v>158</v>
      </c>
      <c r="G13" s="31">
        <v>0.44897959183673469</v>
      </c>
      <c r="H13" s="31">
        <v>0.39303482587064675</v>
      </c>
      <c r="I13" s="31">
        <v>4.878048780487805E-2</v>
      </c>
      <c r="K13" s="179"/>
    </row>
    <row r="14" spans="1:11" x14ac:dyDescent="0.35">
      <c r="B14" s="51" t="s">
        <v>67</v>
      </c>
      <c r="C14" s="110">
        <v>65</v>
      </c>
      <c r="D14" s="30">
        <v>31</v>
      </c>
      <c r="E14" s="30">
        <v>435</v>
      </c>
      <c r="F14" s="30">
        <v>170</v>
      </c>
      <c r="G14" s="31">
        <v>0.47692307692307695</v>
      </c>
      <c r="H14" s="31">
        <v>0.39080459770114945</v>
      </c>
      <c r="I14" s="31">
        <v>6.2E-2</v>
      </c>
      <c r="K14" s="179"/>
    </row>
    <row r="15" spans="1:11" x14ac:dyDescent="0.35">
      <c r="B15" s="51" t="s">
        <v>68</v>
      </c>
      <c r="C15" s="110">
        <v>77</v>
      </c>
      <c r="D15" s="30">
        <v>45</v>
      </c>
      <c r="E15" s="30">
        <v>499</v>
      </c>
      <c r="F15" s="30">
        <v>222</v>
      </c>
      <c r="G15" s="59">
        <v>0.58441558441558439</v>
      </c>
      <c r="H15" s="59">
        <v>0.44488977955911824</v>
      </c>
      <c r="I15" s="59">
        <v>7.8125E-2</v>
      </c>
      <c r="K15" s="179"/>
    </row>
    <row r="16" spans="1:11" x14ac:dyDescent="0.35">
      <c r="B16" s="51" t="s">
        <v>69</v>
      </c>
      <c r="C16" s="110">
        <v>75</v>
      </c>
      <c r="D16" s="30">
        <v>43</v>
      </c>
      <c r="E16" s="30">
        <v>427</v>
      </c>
      <c r="F16" s="30">
        <v>188</v>
      </c>
      <c r="G16" s="59">
        <v>0.57333333333333336</v>
      </c>
      <c r="H16" s="59">
        <v>0.44028103044496486</v>
      </c>
      <c r="I16" s="59">
        <v>8.565737051792828E-2</v>
      </c>
      <c r="K16" s="179"/>
    </row>
    <row r="17" spans="2:12" x14ac:dyDescent="0.35">
      <c r="B17" s="51" t="s">
        <v>70</v>
      </c>
      <c r="C17" s="110">
        <v>53</v>
      </c>
      <c r="D17" s="30">
        <v>31</v>
      </c>
      <c r="E17" s="30">
        <v>330</v>
      </c>
      <c r="F17" s="30">
        <v>145</v>
      </c>
      <c r="G17" s="59">
        <v>0.58490566037735847</v>
      </c>
      <c r="H17" s="59">
        <v>0.43939393939393939</v>
      </c>
      <c r="I17" s="59">
        <v>8.0939947780678853E-2</v>
      </c>
      <c r="K17" s="179"/>
    </row>
    <row r="18" spans="2:12" x14ac:dyDescent="0.35">
      <c r="B18" s="51" t="s">
        <v>71</v>
      </c>
      <c r="C18" s="111">
        <v>46</v>
      </c>
      <c r="D18" s="111">
        <v>28</v>
      </c>
      <c r="E18" s="111">
        <v>295</v>
      </c>
      <c r="F18" s="111">
        <v>152</v>
      </c>
      <c r="G18" s="112">
        <v>0.60899999999999999</v>
      </c>
      <c r="H18" s="112">
        <v>0.51500000000000001</v>
      </c>
      <c r="I18" s="112">
        <v>8.2000000000000003E-2</v>
      </c>
      <c r="K18" s="179"/>
    </row>
    <row r="19" spans="2:12" x14ac:dyDescent="0.35">
      <c r="B19" s="51" t="s">
        <v>72</v>
      </c>
      <c r="C19" s="111">
        <v>41</v>
      </c>
      <c r="D19" s="111">
        <v>23</v>
      </c>
      <c r="E19" s="111">
        <v>284</v>
      </c>
      <c r="F19" s="111">
        <v>140</v>
      </c>
      <c r="G19" s="112">
        <v>0.56100000000000005</v>
      </c>
      <c r="H19" s="112">
        <v>0.49299999999999999</v>
      </c>
      <c r="I19" s="112">
        <v>7.0999999999999994E-2</v>
      </c>
      <c r="K19" s="179"/>
    </row>
    <row r="20" spans="2:12" x14ac:dyDescent="0.35">
      <c r="B20" s="51" t="s">
        <v>73</v>
      </c>
      <c r="C20" s="111">
        <v>36</v>
      </c>
      <c r="D20" s="111">
        <v>19</v>
      </c>
      <c r="E20" s="111">
        <v>259</v>
      </c>
      <c r="F20" s="111">
        <v>105</v>
      </c>
      <c r="G20" s="112">
        <v>0.52800000000000002</v>
      </c>
      <c r="H20" s="112">
        <v>0.40500000000000003</v>
      </c>
      <c r="I20" s="112">
        <v>6.4000000000000001E-2</v>
      </c>
      <c r="K20" s="179"/>
    </row>
    <row r="21" spans="2:12" x14ac:dyDescent="0.35">
      <c r="B21" s="51" t="s">
        <v>223</v>
      </c>
      <c r="C21" s="111">
        <v>41</v>
      </c>
      <c r="D21" s="111">
        <v>23</v>
      </c>
      <c r="E21" s="111">
        <v>251</v>
      </c>
      <c r="F21" s="111">
        <v>103</v>
      </c>
      <c r="G21" s="112">
        <f>D21/C21</f>
        <v>0.56097560975609762</v>
      </c>
      <c r="H21" s="112">
        <f>F21/E21</f>
        <v>0.41035856573705182</v>
      </c>
      <c r="I21" s="112">
        <v>7.9000000000000001E-2</v>
      </c>
      <c r="K21" s="179"/>
    </row>
    <row r="22" spans="2:12" x14ac:dyDescent="0.35">
      <c r="B22" s="86" t="s">
        <v>119</v>
      </c>
      <c r="C22" s="89"/>
      <c r="D22" s="89"/>
      <c r="E22" s="89"/>
      <c r="F22" s="89"/>
      <c r="G22" s="89"/>
      <c r="H22" s="89"/>
      <c r="I22" s="89"/>
    </row>
    <row r="23" spans="2:12" x14ac:dyDescent="0.35">
      <c r="B23" s="17" t="s">
        <v>140</v>
      </c>
    </row>
    <row r="24" spans="2:12" x14ac:dyDescent="0.35">
      <c r="B24" s="17" t="s">
        <v>141</v>
      </c>
    </row>
    <row r="28" spans="2:12" x14ac:dyDescent="0.35">
      <c r="K28" s="147"/>
      <c r="L28" s="147"/>
    </row>
    <row r="29" spans="2:12" x14ac:dyDescent="0.35">
      <c r="K29" s="147"/>
      <c r="L29" s="147"/>
    </row>
    <row r="30" spans="2:12" x14ac:dyDescent="0.35">
      <c r="K30" s="147"/>
      <c r="L30" s="147"/>
    </row>
    <row r="31" spans="2:12" x14ac:dyDescent="0.35">
      <c r="K31" s="147"/>
      <c r="L31" s="147"/>
    </row>
    <row r="32" spans="2:12" x14ac:dyDescent="0.35">
      <c r="K32" s="147"/>
      <c r="L32" s="147"/>
    </row>
    <row r="33" spans="11:12" x14ac:dyDescent="0.35">
      <c r="K33" s="147"/>
      <c r="L33" s="147"/>
    </row>
    <row r="34" spans="11:12" x14ac:dyDescent="0.35">
      <c r="K34" s="147"/>
      <c r="L34" s="147"/>
    </row>
    <row r="35" spans="11:12" x14ac:dyDescent="0.35">
      <c r="K35" s="147"/>
      <c r="L35" s="147"/>
    </row>
    <row r="36" spans="11:12" x14ac:dyDescent="0.35">
      <c r="K36" s="147"/>
      <c r="L36" s="147"/>
    </row>
    <row r="37" spans="11:12" x14ac:dyDescent="0.35">
      <c r="K37" s="147"/>
      <c r="L37" s="147"/>
    </row>
    <row r="38" spans="11:12" x14ac:dyDescent="0.35">
      <c r="K38" s="147"/>
      <c r="L38" s="147"/>
    </row>
    <row r="39" spans="11:12" x14ac:dyDescent="0.35">
      <c r="K39" s="147"/>
      <c r="L39" s="147"/>
    </row>
    <row r="40" spans="11:12" x14ac:dyDescent="0.35">
      <c r="K40" s="147"/>
      <c r="L40" s="147"/>
    </row>
    <row r="41" spans="11:12" x14ac:dyDescent="0.35">
      <c r="K41" s="147"/>
      <c r="L41" s="147"/>
    </row>
    <row r="42" spans="11:12" x14ac:dyDescent="0.35">
      <c r="K42" s="147"/>
      <c r="L42" s="147"/>
    </row>
    <row r="43" spans="11:12" x14ac:dyDescent="0.35">
      <c r="K43" s="147"/>
      <c r="L43" s="147"/>
    </row>
    <row r="44" spans="11:12" x14ac:dyDescent="0.35">
      <c r="K44" s="147"/>
      <c r="L44" s="147"/>
    </row>
    <row r="45" spans="11:12" x14ac:dyDescent="0.35">
      <c r="K45" s="147"/>
      <c r="L45" s="147"/>
    </row>
    <row r="46" spans="11:12" x14ac:dyDescent="0.35">
      <c r="K46" s="147"/>
    </row>
    <row r="47" spans="11:12" x14ac:dyDescent="0.35">
      <c r="K47" s="147"/>
    </row>
    <row r="48" spans="11:12" x14ac:dyDescent="0.35">
      <c r="K48" s="147"/>
    </row>
    <row r="49" spans="11:11" x14ac:dyDescent="0.35">
      <c r="K49" s="147"/>
    </row>
    <row r="50" spans="11:11" x14ac:dyDescent="0.35">
      <c r="K50" s="147"/>
    </row>
    <row r="51" spans="11:11" x14ac:dyDescent="0.35">
      <c r="K51" s="147"/>
    </row>
    <row r="52" spans="11:11" x14ac:dyDescent="0.35">
      <c r="K52" s="147"/>
    </row>
    <row r="53" spans="11:11" x14ac:dyDescent="0.35">
      <c r="K53" s="147"/>
    </row>
    <row r="54" spans="11:11" x14ac:dyDescent="0.35">
      <c r="K54" s="147"/>
    </row>
    <row r="55" spans="11:11" x14ac:dyDescent="0.35">
      <c r="K55" s="147"/>
    </row>
    <row r="56" spans="11:11" x14ac:dyDescent="0.35">
      <c r="K56" s="147"/>
    </row>
    <row r="57" spans="11:11" x14ac:dyDescent="0.35">
      <c r="K57" s="147"/>
    </row>
    <row r="58" spans="11:11" x14ac:dyDescent="0.35">
      <c r="K58" s="147"/>
    </row>
    <row r="59" spans="11:11" x14ac:dyDescent="0.35">
      <c r="K59" s="147"/>
    </row>
    <row r="60" spans="11:11" x14ac:dyDescent="0.35">
      <c r="K60" s="147"/>
    </row>
    <row r="61" spans="11:11" x14ac:dyDescent="0.35">
      <c r="K61" s="147"/>
    </row>
    <row r="62" spans="11:11" x14ac:dyDescent="0.35">
      <c r="K62" s="147"/>
    </row>
    <row r="63" spans="11:11" x14ac:dyDescent="0.35">
      <c r="K63" s="147"/>
    </row>
  </sheetData>
  <phoneticPr fontId="40" type="noConversion"/>
  <hyperlinks>
    <hyperlink ref="A1" r:id="rId1" location="Index!A1" xr:uid="{0B5D1C63-0992-414D-8603-1F72F9DBCCF5}"/>
  </hyperlinks>
  <pageMargins left="0.7" right="0.7" top="0.75" bottom="0.75" header="0.3" footer="0.3"/>
  <pageSetup paperSize="9" scale="91" orientation="landscape" r:id="rId2"/>
  <headerFooter>
    <oddHeader>&amp;C&amp;"Calibri"&amp;12&amp;KFF0000OFFICIAL: Sensitive&amp;1#</oddHeader>
    <oddFooter>&amp;C&amp;1#&amp;"Calibri"&amp;12&amp;KFF0000OFFICIAL: Sensitive</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B56F78A73C9147B2BD53D45B5974B8" ma:contentTypeVersion="8" ma:contentTypeDescription="Create a new document." ma:contentTypeScope="" ma:versionID="da06990f47bcb4092b22b01739f39fd3">
  <xsd:schema xmlns:xsd="http://www.w3.org/2001/XMLSchema" xmlns:xs="http://www.w3.org/2001/XMLSchema" xmlns:p="http://schemas.microsoft.com/office/2006/metadata/properties" xmlns:ns2="edbdda6c-da94-4750-9f11-2b3ad5efe699" xmlns:ns3="91ffc774-70aa-443d-b15f-d2c8c7a43336" targetNamespace="http://schemas.microsoft.com/office/2006/metadata/properties" ma:root="true" ma:fieldsID="b6a82a7216e7912c5e3656caa4c384e9" ns2:_="" ns3:_="">
    <xsd:import namespace="edbdda6c-da94-4750-9f11-2b3ad5efe699"/>
    <xsd:import namespace="91ffc774-70aa-443d-b15f-d2c8c7a43336"/>
    <xsd:element name="properties">
      <xsd:complexType>
        <xsd:sequence>
          <xsd:element name="documentManagement">
            <xsd:complexType>
              <xsd:all>
                <xsd:element ref="ns2:_dlc_DocId" minOccurs="0"/>
                <xsd:element ref="ns2:_dlc_DocIdUrl" minOccurs="0"/>
                <xsd:element ref="ns2:_dlc_DocIdPersistId" minOccurs="0"/>
                <xsd:element ref="ns3:Documentstatus"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dda6c-da94-4750-9f11-2b3ad5efe69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1ffc774-70aa-443d-b15f-d2c8c7a43336" elementFormDefault="qualified">
    <xsd:import namespace="http://schemas.microsoft.com/office/2006/documentManagement/types"/>
    <xsd:import namespace="http://schemas.microsoft.com/office/infopath/2007/PartnerControls"/>
    <xsd:element name="Documentstatus" ma:index="11" nillable="true" ma:displayName="Document status" ma:format="Dropdown" ma:internalName="Documentstatus">
      <xsd:simpleType>
        <xsd:restriction base="dms:Choice">
          <xsd:enumeration value="Draft"/>
          <xsd:enumeration value="Final"/>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edbdda6c-da94-4750-9f11-2b3ad5efe699">FPSRPCC-323716983-3110</_dlc_DocId>
    <_dlc_DocIdUrl xmlns="edbdda6c-da94-4750-9f11-2b3ad5efe699">
      <Url>https://vicgov.sharepoint.com/sites/msteams_eb8098/_layouts/15/DocIdRedir.aspx?ID=FPSRPCC-323716983-3110</Url>
      <Description>FPSRPCC-323716983-3110</Description>
    </_dlc_DocIdUrl>
    <Documentstatus xmlns="91ffc774-70aa-443d-b15f-d2c8c7a43336" xsi:nil="true"/>
  </documentManagement>
</p:properties>
</file>

<file path=customXml/itemProps1.xml><?xml version="1.0" encoding="utf-8"?>
<ds:datastoreItem xmlns:ds="http://schemas.openxmlformats.org/officeDocument/2006/customXml" ds:itemID="{4CE61F9D-808F-4692-8946-6EDC9BD2ED35}">
  <ds:schemaRefs>
    <ds:schemaRef ds:uri="http://schemas.microsoft.com/sharepoint/events"/>
  </ds:schemaRefs>
</ds:datastoreItem>
</file>

<file path=customXml/itemProps2.xml><?xml version="1.0" encoding="utf-8"?>
<ds:datastoreItem xmlns:ds="http://schemas.openxmlformats.org/officeDocument/2006/customXml" ds:itemID="{99CFD017-E847-4F31-A92F-172DBB9F8267}">
  <ds:schemaRefs>
    <ds:schemaRef ds:uri="http://schemas.microsoft.com/sharepoint/v3/contenttype/forms"/>
  </ds:schemaRefs>
</ds:datastoreItem>
</file>

<file path=customXml/itemProps3.xml><?xml version="1.0" encoding="utf-8"?>
<ds:datastoreItem xmlns:ds="http://schemas.openxmlformats.org/officeDocument/2006/customXml" ds:itemID="{7CE44D09-977D-48EF-83F2-9F65CEFA6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dda6c-da94-4750-9f11-2b3ad5efe699"/>
    <ds:schemaRef ds:uri="91ffc774-70aa-443d-b15f-d2c8c7a433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F9FF419-5674-48DD-80F7-6A801ADB6E99}">
  <ds:schemaRefs>
    <ds:schemaRef ds:uri="http://purl.org/dc/elements/1.1/"/>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91ffc774-70aa-443d-b15f-d2c8c7a43336"/>
    <ds:schemaRef ds:uri="edbdda6c-da94-4750-9f11-2b3ad5efe69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16</vt:i4>
      </vt:variant>
    </vt:vector>
  </HeadingPairs>
  <TitlesOfParts>
    <vt:vector size="36" baseType="lpstr">
      <vt:lpstr>Index</vt:lpstr>
      <vt:lpstr>15.1.1</vt:lpstr>
      <vt:lpstr>15.1.2</vt:lpstr>
      <vt:lpstr>15.1.3</vt:lpstr>
      <vt:lpstr>15.1.4</vt:lpstr>
      <vt:lpstr>15.2.1</vt:lpstr>
      <vt:lpstr>15.2.2</vt:lpstr>
      <vt:lpstr>15.2.3</vt:lpstr>
      <vt:lpstr>15.2.4</vt:lpstr>
      <vt:lpstr>15.3.1</vt:lpstr>
      <vt:lpstr>15.3.2</vt:lpstr>
      <vt:lpstr>15.3.3</vt:lpstr>
      <vt:lpstr>15.3.4</vt:lpstr>
      <vt:lpstr>16.1.1</vt:lpstr>
      <vt:lpstr>16.1.2</vt:lpstr>
      <vt:lpstr>16.1.3</vt:lpstr>
      <vt:lpstr>17.1.1</vt:lpstr>
      <vt:lpstr>17.1.2</vt:lpstr>
      <vt:lpstr>17.1.3</vt:lpstr>
      <vt:lpstr>17.1.4</vt:lpstr>
      <vt:lpstr>'15.1.1'!Print_Area</vt:lpstr>
      <vt:lpstr>'15.1.3'!Print_Area</vt:lpstr>
      <vt:lpstr>'15.1.4'!Print_Area</vt:lpstr>
      <vt:lpstr>'15.2.1'!Print_Area</vt:lpstr>
      <vt:lpstr>'15.2.2'!Print_Area</vt:lpstr>
      <vt:lpstr>'15.2.3'!Print_Area</vt:lpstr>
      <vt:lpstr>'15.2.4'!Print_Area</vt:lpstr>
      <vt:lpstr>'15.3.1'!Print_Area</vt:lpstr>
      <vt:lpstr>'15.3.2'!Print_Area</vt:lpstr>
      <vt:lpstr>'15.3.4'!Print_Area</vt:lpstr>
      <vt:lpstr>'16.1.1'!Print_Area</vt:lpstr>
      <vt:lpstr>'16.1.2'!Print_Area</vt:lpstr>
      <vt:lpstr>'16.1.3'!Print_Area</vt:lpstr>
      <vt:lpstr>'17.1.3'!Print_Area</vt:lpstr>
      <vt:lpstr>'17.1.4'!Print_Area</vt:lpstr>
      <vt:lpstr>Index!Print_Area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A6 - 2021 VGAAR Data Tables - Domain 5 - Justice &amp; Safety.xlsx</dc:title>
  <dc:subject/>
  <dc:creator>Lindsay Christian (DPC)</dc:creator>
  <cp:keywords/>
  <dc:description/>
  <cp:lastModifiedBy>Duncan J Fraser (DPC)</cp:lastModifiedBy>
  <cp:revision/>
  <cp:lastPrinted>2026-06-02T04:55:30Z</cp:lastPrinted>
  <dcterms:created xsi:type="dcterms:W3CDTF">2019-07-02T06:10:10Z</dcterms:created>
  <dcterms:modified xsi:type="dcterms:W3CDTF">2026-07-08T03:05:55Z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0x01010057B56F78A73C9147B2BD53D45B5974B8</vt:lpwstr>
  </property>
  <property fmtid="{D5CDD505-2E9C-101B-9397-08002B2CF9AE}" pid="3" name="MSIP_Label_17d22cff-4d41-44a1-a7ea-af857521bf50_Enabled">
    <vt:lpwstr>true</vt:lpwstr>
  </property>
  <property fmtid="{D5CDD505-2E9C-101B-9397-08002B2CF9AE}" pid="4" name="MSIP_Label_17d22cff-4d41-44a1-a7ea-af857521bf50_SetDate">
    <vt:lpwstr>2022-10-26T03:34:12Z</vt:lpwstr>
  </property>
  <property fmtid="{D5CDD505-2E9C-101B-9397-08002B2CF9AE}" pid="5" name="MSIP_Label_17d22cff-4d41-44a1-a7ea-af857521bf50_Method">
    <vt:lpwstr>Privileged</vt:lpwstr>
  </property>
  <property fmtid="{D5CDD505-2E9C-101B-9397-08002B2CF9AE}" pid="6" name="MSIP_Label_17d22cff-4d41-44a1-a7ea-af857521bf50_Name">
    <vt:lpwstr>17d22cff-4d41-44a1-a7ea-af857521bf50</vt:lpwstr>
  </property>
  <property fmtid="{D5CDD505-2E9C-101B-9397-08002B2CF9AE}" pid="7" name="MSIP_Label_17d22cff-4d41-44a1-a7ea-af857521bf50_SiteId">
    <vt:lpwstr>722ea0be-3e1c-4b11-ad6f-9401d6856e24</vt:lpwstr>
  </property>
  <property fmtid="{D5CDD505-2E9C-101B-9397-08002B2CF9AE}" pid="8" name="MSIP_Label_17d22cff-4d41-44a1-a7ea-af857521bf50_ActionId">
    <vt:lpwstr>91425835-dd84-4e92-bb62-24d0e32e5057</vt:lpwstr>
  </property>
  <property fmtid="{D5CDD505-2E9C-101B-9397-08002B2CF9AE}" pid="9" name="MSIP_Label_17d22cff-4d41-44a1-a7ea-af857521bf50_ContentBits">
    <vt:lpwstr>2</vt:lpwstr>
  </property>
  <property fmtid="{D5CDD505-2E9C-101B-9397-08002B2CF9AE}" pid="10" name="MediaServiceImageTags">
    <vt:lpwstr/>
  </property>
  <property fmtid="{D5CDD505-2E9C-101B-9397-08002B2CF9AE}" pid="11" name="MSIP_Label_526235e2-2d76-477b-91a8-1308f5a8e145_Enabled">
    <vt:lpwstr>true</vt:lpwstr>
  </property>
  <property fmtid="{D5CDD505-2E9C-101B-9397-08002B2CF9AE}" pid="12" name="MSIP_Label_526235e2-2d76-477b-91a8-1308f5a8e145_SetDate">
    <vt:lpwstr>2022-11-17T00:54:57Z</vt:lpwstr>
  </property>
  <property fmtid="{D5CDD505-2E9C-101B-9397-08002B2CF9AE}" pid="13" name="MSIP_Label_526235e2-2d76-477b-91a8-1308f5a8e145_Method">
    <vt:lpwstr>Standard</vt:lpwstr>
  </property>
  <property fmtid="{D5CDD505-2E9C-101B-9397-08002B2CF9AE}" pid="14" name="MSIP_Label_526235e2-2d76-477b-91a8-1308f5a8e145_Name">
    <vt:lpwstr>Access = No Restriction</vt:lpwstr>
  </property>
  <property fmtid="{D5CDD505-2E9C-101B-9397-08002B2CF9AE}" pid="15" name="MSIP_Label_526235e2-2d76-477b-91a8-1308f5a8e145_SiteId">
    <vt:lpwstr>59aab5f9-7fdb-4dfd-89dd-0f4a2651f587</vt:lpwstr>
  </property>
  <property fmtid="{D5CDD505-2E9C-101B-9397-08002B2CF9AE}" pid="16" name="MSIP_Label_526235e2-2d76-477b-91a8-1308f5a8e145_ActionId">
    <vt:lpwstr>ec761f4a-cc5e-4919-8e31-02b08a6cb224</vt:lpwstr>
  </property>
  <property fmtid="{D5CDD505-2E9C-101B-9397-08002B2CF9AE}" pid="17" name="MSIP_Label_526235e2-2d76-477b-91a8-1308f5a8e145_ContentBits">
    <vt:lpwstr>3</vt:lpwstr>
  </property>
  <property fmtid="{D5CDD505-2E9C-101B-9397-08002B2CF9AE}" pid="18" name="_dlc_DocIdItemGuid">
    <vt:lpwstr>81b3fa15-dadb-4efe-a43c-8fa10804e7c6</vt:lpwstr>
  </property>
  <property fmtid="{D5CDD505-2E9C-101B-9397-08002B2CF9AE}" pid="19" name="ABCDecisionCategory">
    <vt:lpwstr/>
  </property>
  <property fmtid="{D5CDD505-2E9C-101B-9397-08002B2CF9AE}" pid="20" name="ABCRequestFrom_0">
    <vt:lpwstr/>
  </property>
  <property fmtid="{D5CDD505-2E9C-101B-9397-08002B2CF9AE}" pid="21" name="ABCStage">
    <vt:lpwstr/>
  </property>
  <property fmtid="{D5CDD505-2E9C-101B-9397-08002B2CF9AE}" pid="22" name="ABCAccessCaveats_0">
    <vt:lpwstr/>
  </property>
  <property fmtid="{D5CDD505-2E9C-101B-9397-08002B2CF9AE}" pid="23" name="ABCSecurityClassification">
    <vt:lpwstr/>
  </property>
  <property fmtid="{D5CDD505-2E9C-101B-9397-08002B2CF9AE}" pid="24" name="ABCDecisionCategory_0">
    <vt:lpwstr/>
  </property>
  <property fmtid="{D5CDD505-2E9C-101B-9397-08002B2CF9AE}" pid="25" name="ABCRequestFrom">
    <vt:lpwstr/>
  </property>
  <property fmtid="{D5CDD505-2E9C-101B-9397-08002B2CF9AE}" pid="26" name="ABCTasks">
    <vt:lpwstr/>
  </property>
  <property fmtid="{D5CDD505-2E9C-101B-9397-08002B2CF9AE}" pid="27" name="ABCStage_0">
    <vt:lpwstr/>
  </property>
  <property fmtid="{D5CDD505-2E9C-101B-9397-08002B2CF9AE}" pid="28" name="ABCTimeframe_0">
    <vt:lpwstr/>
  </property>
  <property fmtid="{D5CDD505-2E9C-101B-9397-08002B2CF9AE}" pid="29" name="ABCTimeframe">
    <vt:lpwstr/>
  </property>
  <property fmtid="{D5CDD505-2E9C-101B-9397-08002B2CF9AE}" pid="30" name="ABCSecurityClassification_0">
    <vt:lpwstr/>
  </property>
  <property fmtid="{D5CDD505-2E9C-101B-9397-08002B2CF9AE}" pid="31" name="ABCAccessCaveats">
    <vt:lpwstr/>
  </property>
  <property fmtid="{D5CDD505-2E9C-101B-9397-08002B2CF9AE}" pid="32" name="ABCTasks_0">
    <vt:lpwstr/>
  </property>
  <property fmtid="{D5CDD505-2E9C-101B-9397-08002B2CF9AE}" pid="33" name="ABCDocumentReference">
    <vt:lpwstr/>
  </property>
  <property fmtid="{D5CDD505-2E9C-101B-9397-08002B2CF9AE}" pid="34" name="TaxCatchAll">
    <vt:lpwstr/>
  </property>
  <property fmtid="{D5CDD505-2E9C-101B-9397-08002B2CF9AE}" pid="35" name="_docset_NoMedatataSyncRequired">
    <vt:lpwstr>True</vt:lpwstr>
  </property>
  <property fmtid="{D5CDD505-2E9C-101B-9397-08002B2CF9AE}" pid="36" name="Author0">
    <vt:lpwstr/>
  </property>
</Properties>
</file>