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internal.vic.gov.au\DPC\HomeDirs1\vidqy83\Documents\VGAAR\2021\final tables\"/>
    </mc:Choice>
  </mc:AlternateContent>
  <xr:revisionPtr revIDLastSave="0" documentId="8_{A2358D32-2ADA-4E99-A9D5-0D4F0072CCA2}" xr6:coauthVersionLast="47" xr6:coauthVersionMax="47" xr10:uidLastSave="{00000000-0000-0000-0000-000000000000}"/>
  <bookViews>
    <workbookView xWindow="19860" yWindow="250" windowWidth="24150" windowHeight="19520" tabRatio="828" xr2:uid="{ABD57A41-DEE1-481A-8F6F-6BE4A2A31B36}"/>
  </bookViews>
  <sheets>
    <sheet name="Index" sheetId="21" r:id="rId1"/>
    <sheet name="4.1.1" sheetId="1" r:id="rId2"/>
    <sheet name="4.1.2" sheetId="23" r:id="rId3"/>
    <sheet name="4.1.3" sheetId="2" r:id="rId4"/>
    <sheet name="5.1.1" sheetId="33" r:id="rId5"/>
    <sheet name="5.2.1" sheetId="35" r:id="rId6"/>
    <sheet name="5.2.2" sheetId="34" r:id="rId7"/>
    <sheet name="5.2.3" sheetId="27" r:id="rId8"/>
    <sheet name="5.2.4" sheetId="4" r:id="rId9"/>
    <sheet name="5.2.5" sheetId="26" r:id="rId10"/>
    <sheet name="5.2.6" sheetId="5" r:id="rId11"/>
    <sheet name="5.2.7" sheetId="7" r:id="rId12"/>
    <sheet name="6.1.1" sheetId="29" r:id="rId13"/>
    <sheet name="6.1.2" sheetId="48" r:id="rId14"/>
    <sheet name="6.1.3" sheetId="8" r:id="rId15"/>
    <sheet name="7.1.1" sheetId="47" r:id="rId16"/>
    <sheet name="7.1.2" sheetId="32" r:id="rId17"/>
    <sheet name="7.1.3" sheetId="44" r:id="rId18"/>
    <sheet name="7.1.4" sheetId="30" r:id="rId19"/>
    <sheet name="7.1.5" sheetId="10" r:id="rId20"/>
    <sheet name="7.1.6" sheetId="40" r:id="rId21"/>
  </sheets>
  <definedNames>
    <definedName name="_xlnm.Print_Area" localSheetId="1">'4.1.1'!$A$1:$N$20</definedName>
    <definedName name="_xlnm.Print_Area" localSheetId="2">'4.1.2'!$A$1:$J$10</definedName>
    <definedName name="_xlnm.Print_Area" localSheetId="3">'4.1.3'!$A$1:$L$9</definedName>
    <definedName name="_xlnm.Print_Area" localSheetId="4">'5.1.1'!$A$2:$AE$51</definedName>
    <definedName name="_xlnm.Print_Area" localSheetId="5">'5.2.1'!$A$1:$S$11</definedName>
    <definedName name="_xlnm.Print_Area" localSheetId="6">'5.2.2'!$A$1:$AE$21</definedName>
    <definedName name="_xlnm.Print_Area" localSheetId="8">'5.2.4'!$A$1:$Y$10</definedName>
    <definedName name="_xlnm.Print_Area" localSheetId="11">'5.2.7'!$A$1:$K$8</definedName>
    <definedName name="_xlnm.Print_Area" localSheetId="12">'6.1.1'!$A$2:$G$7</definedName>
    <definedName name="_xlnm.Print_Area" localSheetId="18">'7.1.4'!$A$1:$P$18</definedName>
    <definedName name="_xlnm.Print_Area" localSheetId="20">'7.1.6'!$A$1:$G$22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44" l="1"/>
  <c r="J15" i="44"/>
  <c r="J14" i="44"/>
  <c r="J13" i="44"/>
  <c r="J12" i="44"/>
  <c r="J11" i="44"/>
  <c r="J5" i="44"/>
  <c r="J6" i="44"/>
  <c r="J7" i="44"/>
  <c r="J8" i="44"/>
  <c r="J9" i="44"/>
  <c r="J4" i="44"/>
  <c r="E16" i="44"/>
  <c r="E15" i="44"/>
  <c r="E14" i="44"/>
  <c r="E13" i="44"/>
  <c r="E12" i="44"/>
  <c r="E11" i="44"/>
  <c r="E5" i="44"/>
  <c r="E6" i="44"/>
  <c r="E7" i="44"/>
  <c r="E8" i="44"/>
  <c r="E9" i="44"/>
  <c r="E4" i="44"/>
  <c r="Y5" i="4"/>
  <c r="Y6" i="4"/>
  <c r="Y4" i="4"/>
  <c r="X5" i="4"/>
  <c r="X6" i="4"/>
  <c r="X4" i="4"/>
  <c r="S5" i="35" l="1"/>
  <c r="S6" i="35"/>
  <c r="S7" i="35"/>
  <c r="S4" i="35"/>
  <c r="R5" i="35"/>
  <c r="R6" i="35"/>
  <c r="R7" i="35"/>
  <c r="R4" i="35"/>
  <c r="F15" i="1"/>
  <c r="G15" i="1"/>
  <c r="AE6" i="34"/>
  <c r="AE7" i="34"/>
  <c r="AE8" i="34"/>
  <c r="AE9" i="34"/>
  <c r="AE10" i="34"/>
  <c r="AE11" i="34"/>
  <c r="AE12" i="34"/>
  <c r="AE13" i="34"/>
  <c r="AE14" i="34"/>
  <c r="AE5" i="34"/>
  <c r="AD6" i="34"/>
  <c r="AD7" i="34"/>
  <c r="AD8" i="34"/>
  <c r="AD9" i="34"/>
  <c r="AD10" i="34"/>
  <c r="AD11" i="34"/>
  <c r="AD12" i="34"/>
  <c r="AD13" i="34"/>
  <c r="AD14" i="34"/>
  <c r="AD5" i="34"/>
  <c r="Z6" i="34"/>
  <c r="Z7" i="34"/>
  <c r="Z8" i="34"/>
  <c r="Z9" i="34"/>
  <c r="Z10" i="34"/>
  <c r="Z11" i="34"/>
  <c r="Z12" i="34"/>
  <c r="Z13" i="34"/>
  <c r="Z14" i="34"/>
  <c r="Z5" i="34"/>
  <c r="Y6" i="34"/>
  <c r="Y7" i="34"/>
  <c r="Y8" i="34"/>
  <c r="Y9" i="34"/>
  <c r="Y10" i="34"/>
  <c r="Y11" i="34"/>
  <c r="Y12" i="34"/>
  <c r="Y13" i="34"/>
  <c r="Y14" i="34"/>
  <c r="Y5" i="34"/>
  <c r="U6" i="34"/>
  <c r="U7" i="34"/>
  <c r="U8" i="34"/>
  <c r="U9" i="34"/>
  <c r="U10" i="34"/>
  <c r="U11" i="34"/>
  <c r="U12" i="34"/>
  <c r="U13" i="34"/>
  <c r="U14" i="34"/>
  <c r="U5" i="34"/>
  <c r="T6" i="34"/>
  <c r="T7" i="34"/>
  <c r="T8" i="34"/>
  <c r="T9" i="34"/>
  <c r="T10" i="34"/>
  <c r="T11" i="34"/>
  <c r="T12" i="34"/>
  <c r="T13" i="34"/>
  <c r="T14" i="34"/>
  <c r="T5" i="34"/>
  <c r="P6" i="34"/>
  <c r="P7" i="34"/>
  <c r="P8" i="34"/>
  <c r="P9" i="34"/>
  <c r="P10" i="34"/>
  <c r="P11" i="34"/>
  <c r="P12" i="34"/>
  <c r="P13" i="34"/>
  <c r="P14" i="34"/>
  <c r="P5" i="34"/>
  <c r="O6" i="34"/>
  <c r="O7" i="34"/>
  <c r="O8" i="34"/>
  <c r="O9" i="34"/>
  <c r="O10" i="34"/>
  <c r="O11" i="34"/>
  <c r="O12" i="34"/>
  <c r="O13" i="34"/>
  <c r="O14" i="34"/>
  <c r="O5" i="34"/>
  <c r="K6" i="34"/>
  <c r="K7" i="34"/>
  <c r="K8" i="34"/>
  <c r="K9" i="34"/>
  <c r="K10" i="34"/>
  <c r="K11" i="34"/>
  <c r="K12" i="34"/>
  <c r="K13" i="34"/>
  <c r="K14" i="34"/>
  <c r="K5" i="34"/>
  <c r="F6" i="34"/>
  <c r="F7" i="34"/>
  <c r="F8" i="34"/>
  <c r="F9" i="34"/>
  <c r="F10" i="34"/>
  <c r="F11" i="34"/>
  <c r="F12" i="34"/>
  <c r="F13" i="34"/>
  <c r="F14" i="34"/>
  <c r="F5" i="34"/>
  <c r="E6" i="34"/>
  <c r="E7" i="34"/>
  <c r="E8" i="34"/>
  <c r="E9" i="34"/>
  <c r="E10" i="34"/>
  <c r="E11" i="34"/>
  <c r="E12" i="34"/>
  <c r="E13" i="34"/>
  <c r="E14" i="34"/>
  <c r="E5" i="34"/>
  <c r="J6" i="34"/>
  <c r="J7" i="34"/>
  <c r="J8" i="34"/>
  <c r="J9" i="34"/>
  <c r="J10" i="34"/>
  <c r="J11" i="34"/>
  <c r="J12" i="34"/>
  <c r="J13" i="34"/>
  <c r="J14" i="34"/>
  <c r="J5" i="34"/>
  <c r="F7" i="1" l="1"/>
  <c r="F14" i="1" l="1"/>
  <c r="G14" i="1"/>
  <c r="S6" i="4"/>
  <c r="R6" i="4"/>
  <c r="S5" i="4"/>
  <c r="R5" i="4"/>
  <c r="S4" i="4"/>
  <c r="R4" i="4"/>
  <c r="O7" i="35"/>
  <c r="N7" i="35"/>
  <c r="O6" i="35"/>
  <c r="N6" i="35"/>
  <c r="O5" i="35"/>
  <c r="N5" i="35"/>
  <c r="O4" i="35"/>
  <c r="N4" i="35"/>
  <c r="AE38" i="33"/>
  <c r="AD38" i="33"/>
  <c r="AE37" i="33"/>
  <c r="AD37" i="33"/>
  <c r="AE36" i="33"/>
  <c r="AD36" i="33"/>
  <c r="AE35" i="33"/>
  <c r="AD35" i="33"/>
  <c r="AE14" i="33"/>
  <c r="AD14" i="33"/>
  <c r="AE13" i="33"/>
  <c r="AD13" i="33"/>
  <c r="AE12" i="33"/>
  <c r="AD12" i="33"/>
  <c r="AE11" i="33"/>
  <c r="AD11" i="33"/>
  <c r="G4" i="1"/>
  <c r="G5" i="1"/>
  <c r="G6" i="1"/>
  <c r="G7" i="1"/>
  <c r="G8" i="1"/>
  <c r="G9" i="1"/>
  <c r="G10" i="1"/>
  <c r="G11" i="1"/>
  <c r="G12" i="1"/>
  <c r="G13" i="1"/>
  <c r="G3" i="1"/>
  <c r="F4" i="1"/>
  <c r="F5" i="1"/>
  <c r="F6" i="1"/>
  <c r="F8" i="1"/>
  <c r="F9" i="1"/>
  <c r="F10" i="1"/>
  <c r="F11" i="1"/>
  <c r="F12" i="1"/>
  <c r="F13" i="1"/>
  <c r="F3" i="1"/>
  <c r="D8" i="47"/>
  <c r="D10" i="47"/>
  <c r="C10" i="47"/>
  <c r="F28" i="26"/>
  <c r="F27" i="26"/>
  <c r="F26" i="26"/>
  <c r="F16" i="30"/>
  <c r="E16" i="30"/>
  <c r="F15" i="30"/>
  <c r="E15" i="30"/>
  <c r="F14" i="30"/>
  <c r="E14" i="30"/>
  <c r="K5" i="30"/>
  <c r="K6" i="30"/>
  <c r="K4" i="30"/>
  <c r="J5" i="30"/>
  <c r="J6" i="30"/>
  <c r="J4" i="30"/>
  <c r="Y8" i="33"/>
  <c r="Z8" i="33"/>
  <c r="J8" i="33"/>
  <c r="AE8" i="33"/>
  <c r="AD8" i="33"/>
  <c r="AE7" i="33"/>
  <c r="AD7" i="33"/>
  <c r="AE6" i="33"/>
  <c r="AD6" i="33"/>
  <c r="AE5" i="33"/>
  <c r="AD5" i="33"/>
  <c r="Z7" i="33"/>
  <c r="Y7" i="33"/>
  <c r="Z6" i="33"/>
  <c r="Y6" i="33"/>
  <c r="Z5" i="33"/>
  <c r="Y5" i="33"/>
  <c r="U8" i="33"/>
  <c r="T8" i="33"/>
  <c r="U7" i="33"/>
  <c r="T7" i="33"/>
  <c r="U6" i="33"/>
  <c r="T6" i="33"/>
  <c r="U5" i="33"/>
  <c r="T5" i="33"/>
  <c r="P8" i="33"/>
  <c r="O8" i="33"/>
  <c r="P7" i="33"/>
  <c r="O7" i="33"/>
  <c r="P6" i="33"/>
  <c r="O6" i="33"/>
  <c r="P5" i="33"/>
  <c r="O5" i="33"/>
  <c r="K8" i="33"/>
  <c r="K7" i="33"/>
  <c r="J7" i="33"/>
  <c r="K6" i="33"/>
  <c r="J6" i="33"/>
  <c r="K5" i="33"/>
  <c r="J5" i="33"/>
  <c r="F8" i="33"/>
  <c r="E8" i="33"/>
  <c r="F7" i="33"/>
  <c r="E7" i="33"/>
  <c r="F6" i="33"/>
  <c r="E6" i="33"/>
  <c r="F5" i="33"/>
  <c r="E5" i="33"/>
  <c r="F14" i="33"/>
  <c r="E14" i="33"/>
  <c r="F13" i="33"/>
  <c r="E13" i="33"/>
  <c r="F12" i="33"/>
  <c r="E12" i="33"/>
  <c r="F11" i="33"/>
  <c r="E11" i="33"/>
  <c r="K14" i="33"/>
  <c r="J14" i="33"/>
  <c r="K13" i="33"/>
  <c r="J13" i="33"/>
  <c r="K12" i="33"/>
  <c r="J12" i="33"/>
  <c r="K11" i="33"/>
  <c r="J11" i="33"/>
  <c r="P14" i="33"/>
  <c r="O14" i="33"/>
  <c r="P13" i="33"/>
  <c r="O13" i="33"/>
  <c r="P12" i="33"/>
  <c r="O12" i="33"/>
  <c r="P11" i="33"/>
  <c r="O11" i="33"/>
  <c r="U14" i="33"/>
  <c r="T14" i="33"/>
  <c r="U13" i="33"/>
  <c r="T13" i="33"/>
  <c r="U12" i="33"/>
  <c r="T12" i="33"/>
  <c r="U11" i="33"/>
  <c r="T11" i="33"/>
  <c r="AE32" i="33"/>
  <c r="AD32" i="33"/>
  <c r="AE31" i="33"/>
  <c r="AD31" i="33"/>
  <c r="AE30" i="33"/>
  <c r="AD30" i="33"/>
  <c r="AE29" i="33"/>
  <c r="AD29" i="33"/>
  <c r="Z32" i="33"/>
  <c r="Y32" i="33"/>
  <c r="Z31" i="33"/>
  <c r="Y31" i="33"/>
  <c r="Z30" i="33"/>
  <c r="Y30" i="33"/>
  <c r="Z29" i="33"/>
  <c r="Y29" i="33"/>
  <c r="U32" i="33"/>
  <c r="T32" i="33"/>
  <c r="U31" i="33"/>
  <c r="T31" i="33"/>
  <c r="U30" i="33"/>
  <c r="T30" i="33"/>
  <c r="U29" i="33"/>
  <c r="T29" i="33"/>
  <c r="P32" i="33"/>
  <c r="O32" i="33"/>
  <c r="P31" i="33"/>
  <c r="O31" i="33"/>
  <c r="P30" i="33"/>
  <c r="O30" i="33"/>
  <c r="P29" i="33"/>
  <c r="O29" i="33"/>
  <c r="K32" i="33"/>
  <c r="J32" i="33"/>
  <c r="K31" i="33"/>
  <c r="J31" i="33"/>
  <c r="K30" i="33"/>
  <c r="J30" i="33"/>
  <c r="K29" i="33"/>
  <c r="J29" i="33"/>
  <c r="F32" i="33"/>
  <c r="E32" i="33"/>
  <c r="F31" i="33"/>
  <c r="E31" i="33"/>
  <c r="F30" i="33"/>
  <c r="E30" i="33"/>
  <c r="F29" i="33"/>
  <c r="E29" i="33"/>
  <c r="F38" i="33"/>
  <c r="E38" i="33"/>
  <c r="F37" i="33"/>
  <c r="E37" i="33"/>
  <c r="F36" i="33"/>
  <c r="E36" i="33"/>
  <c r="F35" i="33"/>
  <c r="E35" i="33"/>
  <c r="K38" i="33"/>
  <c r="J38" i="33"/>
  <c r="K37" i="33"/>
  <c r="J37" i="33"/>
  <c r="K36" i="33"/>
  <c r="J36" i="33"/>
  <c r="K35" i="33"/>
  <c r="J35" i="33"/>
  <c r="P38" i="33"/>
  <c r="O38" i="33"/>
  <c r="P37" i="33"/>
  <c r="O37" i="33"/>
  <c r="P36" i="33"/>
  <c r="O36" i="33"/>
  <c r="P35" i="33"/>
  <c r="O35" i="33"/>
  <c r="T36" i="33"/>
  <c r="U36" i="33"/>
  <c r="T37" i="33"/>
  <c r="U37" i="33"/>
  <c r="T38" i="33"/>
  <c r="U38" i="33"/>
  <c r="U35" i="33"/>
  <c r="T35" i="33"/>
  <c r="M6" i="4"/>
  <c r="L6" i="4"/>
  <c r="M5" i="4"/>
  <c r="L5" i="4"/>
  <c r="M4" i="4"/>
  <c r="L4" i="4"/>
  <c r="K7" i="35"/>
  <c r="J7" i="35"/>
  <c r="K6" i="35"/>
  <c r="J6" i="35"/>
  <c r="K5" i="35"/>
  <c r="J5" i="35"/>
  <c r="K4" i="35"/>
  <c r="J4" i="35"/>
  <c r="F5" i="35"/>
  <c r="F6" i="35"/>
  <c r="F7" i="35"/>
  <c r="F4" i="35"/>
  <c r="E5" i="35"/>
  <c r="E6" i="35"/>
  <c r="E7" i="35"/>
  <c r="E4" i="35"/>
  <c r="G5" i="4"/>
  <c r="G6" i="4"/>
  <c r="G4" i="4"/>
  <c r="F5" i="4"/>
  <c r="F6" i="4"/>
  <c r="F4" i="4"/>
  <c r="F5" i="2"/>
  <c r="F6" i="2"/>
  <c r="F7" i="2"/>
  <c r="F4" i="2"/>
  <c r="E5" i="2"/>
  <c r="E6" i="2"/>
  <c r="E7" i="2"/>
  <c r="E4" i="2"/>
</calcChain>
</file>

<file path=xl/sharedStrings.xml><?xml version="1.0" encoding="utf-8"?>
<sst xmlns="http://schemas.openxmlformats.org/spreadsheetml/2006/main" count="546" uniqueCount="269">
  <si>
    <t>Domain 2: Learning &amp; skills</t>
  </si>
  <si>
    <t>Goal 4: Aboriginal children thrive in the early years</t>
  </si>
  <si>
    <t>Objective 4.1: Optimise early childhood development and participation in kinder</t>
  </si>
  <si>
    <t>Measure 4.1.1</t>
  </si>
  <si>
    <t>Number and proportion of eligible children enrolled in a funded four-year-old kindergarten program in the year before school</t>
  </si>
  <si>
    <t>Measure 4.1.2</t>
  </si>
  <si>
    <t xml:space="preserve">Number of children funded to participate in Early Start Kindergarten </t>
  </si>
  <si>
    <t>Measure 4.1.3</t>
  </si>
  <si>
    <t>Proportion of children vulnerable on one or more domain on the Australian Early Development Census</t>
  </si>
  <si>
    <t>Goal 5 : Aboriginal learners excel at school</t>
  </si>
  <si>
    <t>Objective 5.1: Bring Aboriginal achievement at school in line with learners' aspirations</t>
  </si>
  <si>
    <t>Measure 5.1.1</t>
  </si>
  <si>
    <t>Percentage of students in top three bands – Literacy and Numeracy (NAPLAN) in Year 3, 5, 7 and 9</t>
  </si>
  <si>
    <t>Objective 5.2: Increase the proportion of Aboriginal students who feel safe and connected at school</t>
  </si>
  <si>
    <t>Measure 5.2.1</t>
  </si>
  <si>
    <t>Proportion of students who feel connected to their school</t>
  </si>
  <si>
    <t>Measure 5.2.2</t>
  </si>
  <si>
    <t>Student attendance rates in government schools</t>
  </si>
  <si>
    <t>Measure 5.2.3</t>
  </si>
  <si>
    <t>Number of Aboriginal people on school councils</t>
  </si>
  <si>
    <t>Measure 5.2.4</t>
  </si>
  <si>
    <t>Proportion of students who report experiencing bullying at school</t>
  </si>
  <si>
    <t>Measure 5.2.5</t>
  </si>
  <si>
    <t>Number and proportion of school-based Aboriginal education workers (principals, teachers, education support staff) across all government schools</t>
  </si>
  <si>
    <t>Measure 5.2.6</t>
  </si>
  <si>
    <t>Number of schools teaching an Aboriginal language</t>
  </si>
  <si>
    <t>Measure 5.2.7</t>
  </si>
  <si>
    <t>Goal 6: Aboriginal learners are engaged at school</t>
  </si>
  <si>
    <t>Objective 6.1: Increase year 12 or equivalent attainment</t>
  </si>
  <si>
    <t>Measure 6.1.1</t>
  </si>
  <si>
    <t>Proportion of young people aged 20-24 with Year 12 or equivalent</t>
  </si>
  <si>
    <t>Measure 6.1.2</t>
  </si>
  <si>
    <t>Apparent retention rates for students in Years 10 to 12</t>
  </si>
  <si>
    <t>Measure 6.1.3</t>
  </si>
  <si>
    <t>Number of Aboriginal students that complete the VCE, VCAL or VET in Schools Certificate</t>
  </si>
  <si>
    <t>Goal 7: Aboriginal learners achieve their full potential after school</t>
  </si>
  <si>
    <t>Objective 7.1: Increase the proportion of Aboriginal young people in work or further education and training</t>
  </si>
  <si>
    <t>Measure 7.1.1</t>
  </si>
  <si>
    <t>Destinations of year 12 completers</t>
  </si>
  <si>
    <t>Measure 7.1.2</t>
  </si>
  <si>
    <t>Proportion of 17-24 year old school leavers participating in full time education and training and/or employment</t>
  </si>
  <si>
    <t>Measure 7.1.3</t>
  </si>
  <si>
    <t>Tertiary education participation and completion</t>
  </si>
  <si>
    <t>Measure 7.1.4</t>
  </si>
  <si>
    <t>Proportion of 20-64 year-olds with qualifications at Certificate III level or above</t>
  </si>
  <si>
    <t>Measure 7.1.5</t>
  </si>
  <si>
    <t>Proportion of 20-64 year old government-funded and total VET graduates employed and/or in further study after training</t>
  </si>
  <si>
    <t>Measure 7.1.6</t>
  </si>
  <si>
    <t>Proportion of graduates and cadets employed in VPS; retention, progression and satisfaction</t>
  </si>
  <si>
    <t>Index</t>
  </si>
  <si>
    <t>Table 4.1.1. Number and proportion of eligible children enrolled in a funded four-year-old kindergarten program in the year before school</t>
  </si>
  <si>
    <t>Year</t>
  </si>
  <si>
    <t>Aboriginal (n)</t>
  </si>
  <si>
    <t xml:space="preserve">Aboriginal (%) </t>
  </si>
  <si>
    <t xml:space="preserve">All Victoria (%) </t>
  </si>
  <si>
    <t>Gap</t>
  </si>
  <si>
    <t>Rate Ratio</t>
  </si>
  <si>
    <t>Source: Department of Education and Training, Victoria</t>
  </si>
  <si>
    <t>Defintion: The kindergarten participation rate represents the number of children enrolled in first year kindergarten as a percentage of Victoria’s Year Before School population.</t>
  </si>
  <si>
    <t>Given the small target population for this data, rates are more likely to be unstable and fluctuate over time</t>
  </si>
  <si>
    <t>Aboriginal population estimates used as the denominator to calculate the kindergarten participation rate is subject to a margin for error and should be interpreted with some caution.</t>
  </si>
  <si>
    <t>Table 4.1.2. Number of children funded to participate in Early Start Kindergarten</t>
  </si>
  <si>
    <t>Aboriginal (%)</t>
  </si>
  <si>
    <t xml:space="preserve">Definition: Number and proportion Aboriginal and Torres Strait Islander children funded to participate in Early Start Kindergarten or Access to Early Learning </t>
  </si>
  <si>
    <t xml:space="preserve">Data quality statement: Note - No 'all Victoria' comparison rate or number is available as only Aboriginal and/or Torres Strait Islander children and Children known to child protection are funded to participate in Early Start Kindergarten or Access to Early Learning programs. </t>
  </si>
  <si>
    <t>New data is not available</t>
  </si>
  <si>
    <t>Table 4.1.3. Proportion of children vulnerable on one or more domain on the Australian Early Development Census</t>
  </si>
  <si>
    <t>All Victorians (%)</t>
  </si>
  <si>
    <t>Source: Australian Early Developmental Census (Victoria only)</t>
  </si>
  <si>
    <t>Definition: Proportion of children vulnerable on one or more domain of the Australian Early Development Census, undertaken every three years.</t>
  </si>
  <si>
    <t>Table 5.1.1a. Percentage of students in top three bands – Literacy (NAPLAN) in Year 3, 5, 7 and 9, 2008 to 2019</t>
  </si>
  <si>
    <t>Grade</t>
  </si>
  <si>
    <t>Non-Aboriginal (%)</t>
  </si>
  <si>
    <t>Rate ratio</t>
  </si>
  <si>
    <t>Year 3</t>
  </si>
  <si>
    <t>Year 5</t>
  </si>
  <si>
    <t>Year 7</t>
  </si>
  <si>
    <t>Year 9</t>
  </si>
  <si>
    <t xml:space="preserve">Source: National Assessment Program, Literacy and Numeracy, Achievement in Reading, Writing, Language Conventions and Numeracy, National Report, ACARA </t>
  </si>
  <si>
    <t>Definition: top three bands above the national minimum standard for the given year of schooling</t>
  </si>
  <si>
    <t>Table 5.1.1b. Percentage of students in top three bands – Numeracy (NAPLAN) in Year 3, 5, 7 and 9, 2008 to 2018</t>
  </si>
  <si>
    <t>Source: National Assessment Program, Literacy and Numeracy (NAPLAN), Achievement in Reading, Writing, Language Conventions and Numeracy, National Report, Australian Cirriculum Assessment and Reporting Authority (ACARA)</t>
  </si>
  <si>
    <t>For Year 3, the top three bands above the national minimum standard includes bands 4 to 6 inclusive.</t>
  </si>
  <si>
    <t>For Year 5, the top three bands above the national minimum standard includes bands 6 to 8 inclusive.</t>
  </si>
  <si>
    <t>For Year 7, the top three bands above the national minimum standard includes bands 7 to 9 inclusive.</t>
  </si>
  <si>
    <t>For Year 9, the top three bands above the national minimum standard includes bands 8 to 10 inclusive.</t>
  </si>
  <si>
    <t>Table 5.2.1. Proportion of students who feel connected to their school, by year level</t>
  </si>
  <si>
    <t>2019</t>
  </si>
  <si>
    <t>2020</t>
  </si>
  <si>
    <t>Aboriginal students (%)</t>
  </si>
  <si>
    <t xml:space="preserve">All students (%) </t>
  </si>
  <si>
    <t>Gap (%)</t>
  </si>
  <si>
    <t>Years 4 to 6</t>
  </si>
  <si>
    <t>Years 7 to 9</t>
  </si>
  <si>
    <t>Years 10 to 12</t>
  </si>
  <si>
    <t>Years 4 to 12</t>
  </si>
  <si>
    <t>Source: Department of Education and Training, Victoria (Attitudes to School survey)</t>
  </si>
  <si>
    <t>Data quality statement: In 2017, the Attitudes to School survey was redesigned and as such cannot be compaired to earlier years.</t>
  </si>
  <si>
    <t>Table 5.2.2. Student attendance rates in government schools, 2014 to 2019</t>
  </si>
  <si>
    <t>Year 1</t>
  </si>
  <si>
    <t>Year 2</t>
  </si>
  <si>
    <t>Year 4</t>
  </si>
  <si>
    <t>Year 6</t>
  </si>
  <si>
    <t>Year 8</t>
  </si>
  <si>
    <t>Year 10</t>
  </si>
  <si>
    <r>
      <rPr>
        <b/>
        <sz val="8"/>
        <color rgb="FF1F1F11"/>
        <rFont val="Arial"/>
        <family val="2"/>
      </rPr>
      <t>Source:</t>
    </r>
    <r>
      <rPr>
        <sz val="8"/>
        <color rgb="FF1F1F11"/>
        <rFont val="Arial"/>
        <family val="2"/>
      </rPr>
      <t xml:space="preserve"> Australian Cirriculum Assessment and Reporting Authority (ACARA) National Student Attendance Data Collection</t>
    </r>
  </si>
  <si>
    <t xml:space="preserve">Notes and caveats: </t>
  </si>
  <si>
    <t>Attendance rate is defined as the number of actual full-time equivalent student-days attended by full-time students in Years 1-10 as a percentage of the total number of possible student-days attended over the period</t>
  </si>
  <si>
    <r>
      <t>National data on the student attendance rate is available from the 2014 reporting year. For data on attendance rates before 2014 by state and territory by school sector see previous editions of the </t>
    </r>
    <r>
      <rPr>
        <i/>
        <sz val="8"/>
        <color rgb="FF000000"/>
        <rFont val="Arial"/>
        <family val="2"/>
      </rPr>
      <t>National Report on Schooling in Australia</t>
    </r>
    <r>
      <rPr>
        <sz val="8"/>
        <color rgb="FF000000"/>
        <rFont val="Arial"/>
        <family val="2"/>
      </rPr>
      <t>.</t>
    </r>
  </si>
  <si>
    <t>Care should be taken in comparing attendance rates and levels across school years and jurisdictions given the very different number of students on whom these data is calculated.</t>
  </si>
  <si>
    <t>Table 5.2.3. Number of Aboriginal People on school councils</t>
  </si>
  <si>
    <t>Number of schools (n)</t>
  </si>
  <si>
    <t>Proportion of all schools (%)</t>
  </si>
  <si>
    <t>Number of Aboriginal persons on councils (n)</t>
  </si>
  <si>
    <t>Source: Department of Education and Training, Victoria (2018 and 2019 Supplementary School Census)</t>
  </si>
  <si>
    <t>Definition: The number of Aboriginal people reported to be on school councils of Victorian Government schools, and the number of Victorian Government schools reporting to have a least one Aboriginal person on their School Council, as reported by the school through the Supplementary School Census</t>
  </si>
  <si>
    <t>Data quality statement: data is self-reported by schools</t>
  </si>
  <si>
    <t>Note: a much lower number of Victorian government schools participated in the School Survey than in previous years with only 77% (1,187) of schools providing a complete response in 2020, compared to 95% (1458) in 2019 and 99.7% in 2018. Differences in completion rate means the 2020 numbers cannot be reliably compared to previous years.</t>
  </si>
  <si>
    <t>Table 5.2.4. Proportion of students who report experiencing bullying at school</t>
  </si>
  <si>
    <t>Non-Aboriginal students (%)</t>
  </si>
  <si>
    <t>All students (%)</t>
  </si>
  <si>
    <t>Year 4–6</t>
  </si>
  <si>
    <t>Year 7–9</t>
  </si>
  <si>
    <t>Year 10–12</t>
  </si>
  <si>
    <t>Source: Department of Education and Training data (Attitudes to School Survey)</t>
  </si>
  <si>
    <t>Table 5.2.5a. Number and proportion of school-based Aboriginal education workers across all schools, at June 30, 2021</t>
  </si>
  <si>
    <t>Staff category</t>
  </si>
  <si>
    <t>Number of school based education workers that identify as Aboriginal - FTE (n)</t>
  </si>
  <si>
    <t>Number of school based education workers - FTE (n)</t>
  </si>
  <si>
    <t>Proportion of all school based education workers that identify as Aboriginal - FTE (%)</t>
  </si>
  <si>
    <t>Education Support</t>
  </si>
  <si>
    <t>Teachers</t>
  </si>
  <si>
    <t>Principals</t>
  </si>
  <si>
    <t>Total</t>
  </si>
  <si>
    <t>Note: Education Support include the Koorie Engagement Support Officers which are positions that are not based in schools.</t>
  </si>
  <si>
    <t>Counting: Full Time Equivalance (FTE) positions.</t>
  </si>
  <si>
    <t>Table 5.2.5b. Number and proportion of Aboriginal Victorians working in the Education and training sector</t>
  </si>
  <si>
    <t>Aboriginal</t>
  </si>
  <si>
    <t>Non-Aboriginal</t>
  </si>
  <si>
    <t>Not stated</t>
  </si>
  <si>
    <t>Source: ABS Census of Population and Housing 2006, 2011 and 2016; ABS TableBuilder</t>
  </si>
  <si>
    <r>
      <t xml:space="preserve">Definition: Industry of employment </t>
    </r>
    <r>
      <rPr>
        <i/>
        <sz val="8"/>
        <color theme="1"/>
        <rFont val="Arial"/>
        <family val="2"/>
      </rPr>
      <t>Education and Training</t>
    </r>
    <r>
      <rPr>
        <sz val="8"/>
        <color theme="1"/>
        <rFont val="Arial"/>
        <family val="2"/>
      </rPr>
      <t xml:space="preserve"> (ANZSIC06) (IND06P) - 1 Digit</t>
    </r>
  </si>
  <si>
    <t>Counting: persons by place of usual residence</t>
  </si>
  <si>
    <t>Note: All counts output from TableBuilder have been randomly adjusted by the ABS to avoid the release of confidential data.</t>
  </si>
  <si>
    <t>Table 5.2.6. Number of schools teaching an Aboriginal language</t>
  </si>
  <si>
    <t>Schools teaching an Aboriginal language (n)</t>
  </si>
  <si>
    <t>Description: The number of Victorian Government schools teaching an Aboriginal language program.</t>
  </si>
  <si>
    <t>Source: Department of Education and Training data.</t>
  </si>
  <si>
    <t xml:space="preserve">Please note that figures for 2018 have been revised as numbers are reliant on Area reporting </t>
  </si>
  <si>
    <t>Table 6.1.1. Proportion of young people aged 20-24 with Year 12 or equivalent</t>
  </si>
  <si>
    <t>Data quality statement: Cells in this table have been randomly adjusted to avoid the release of confidential data. No reliance should be placed on small cells.</t>
  </si>
  <si>
    <t>Table 6.1.2. Apparent retention rates for students in Years 10 to 12</t>
  </si>
  <si>
    <r>
      <t>2020</t>
    </r>
    <r>
      <rPr>
        <b/>
        <vertAlign val="superscript"/>
        <sz val="10"/>
        <rFont val="Arial"/>
        <family val="2"/>
      </rPr>
      <t>(a)</t>
    </r>
  </si>
  <si>
    <t xml:space="preserve">(a) Source: Australian Bureau of Statistics Schools Australia </t>
  </si>
  <si>
    <t>Defintion: The apparent retention rate is an indicative measure of the number of full-time school students in a designated year level of schooling as a percentage of their respective cohort group in a base year. For example, the apparent retention rate for Year 10 – Year 12, 2017, is the number of students in Year 12, 2017 as a percentage of the number of students in that cohort in Year 10 in 2015 (the base year), two years earlier. Part-time and ungraded students are not included in calculations of apparent retention rates.</t>
  </si>
  <si>
    <t>*Data is for government school sector only</t>
  </si>
  <si>
    <t>Table 6.1.3. Number of Aboriginal students who complete the VCE, VCAL or VET in Schools Certificate</t>
  </si>
  <si>
    <t>Aboriginal students (n)</t>
  </si>
  <si>
    <t>Source: Aboriginal VCE students and their completion programs, 2011-2019, Victorian Curriculum and Assessment Authority (VCAA)</t>
  </si>
  <si>
    <t>Note: From 2014 onwards, students were not permitted to complete both the VCE and VCAL in the same year.</t>
  </si>
  <si>
    <t>Table 7.1.1. Destinations of year 12 completers, 2009 and 2018</t>
  </si>
  <si>
    <t xml:space="preserve">In Education or Training </t>
  </si>
  <si>
    <t>Apprenticeship/traineeship</t>
  </si>
  <si>
    <t>Bachelor degree</t>
  </si>
  <si>
    <t>Certificates/
diplomas</t>
  </si>
  <si>
    <t>Not in Education or Training</t>
  </si>
  <si>
    <t>Employed</t>
  </si>
  <si>
    <t>Looking for work or NILFET</t>
  </si>
  <si>
    <t>Source: Department of Education and Training, Victoria (On Track survey).</t>
  </si>
  <si>
    <t xml:space="preserve">Note: Data are not available prior to 2009 </t>
  </si>
  <si>
    <t>Aboriginal includes Aboriginal, Torres Strait Islander, Aboriginal and Torres Strait Islander respondents.</t>
  </si>
  <si>
    <t xml:space="preserve">Unknown includes respondents who selected 'unknown' Aboriginal and/or Torres Strait Islander status and those who did not answer the question in the survey. </t>
  </si>
  <si>
    <t>Note: Columns may not add to 100 per cent due to rounding.</t>
  </si>
  <si>
    <r>
      <rPr>
        <i/>
        <sz val="8"/>
        <color theme="1"/>
        <rFont val="Arial"/>
        <family val="2"/>
      </rPr>
      <t>NILFET</t>
    </r>
    <r>
      <rPr>
        <sz val="8"/>
        <color theme="1"/>
        <rFont val="Arial"/>
        <family val="2"/>
      </rPr>
      <t>; Not in Labour Force, Education or Training</t>
    </r>
  </si>
  <si>
    <t>Table 7.1.2. Proportion of 17-24 year old school leavers participating in full-time education and training and/or employment, 2016</t>
  </si>
  <si>
    <t>Level of engagement in education, training and/or employment</t>
  </si>
  <si>
    <t>Non-Aboriginal (n)</t>
  </si>
  <si>
    <t>Fully engaged</t>
  </si>
  <si>
    <r>
      <t>Partially engaged</t>
    </r>
    <r>
      <rPr>
        <b/>
        <vertAlign val="superscript"/>
        <sz val="9"/>
        <rFont val="Arial"/>
        <family val="2"/>
      </rPr>
      <t>(a)</t>
    </r>
  </si>
  <si>
    <t>Not Engaged</t>
  </si>
  <si>
    <t>Engagement status undetermined/Not Stated</t>
  </si>
  <si>
    <t>Source: ABS Census of Population and Housing 2016; ABS Tablebuilder</t>
  </si>
  <si>
    <r>
      <t xml:space="preserve">(a) Includes </t>
    </r>
    <r>
      <rPr>
        <i/>
        <sz val="8"/>
        <rFont val="Arial"/>
        <family val="2"/>
      </rPr>
      <t>Partially engaged</t>
    </r>
    <r>
      <rPr>
        <sz val="8"/>
        <rFont val="Arial"/>
        <family val="2"/>
      </rPr>
      <t xml:space="preserve"> and </t>
    </r>
    <r>
      <rPr>
        <i/>
        <sz val="8"/>
        <rFont val="Arial"/>
        <family val="2"/>
      </rPr>
      <t>At least partially engaged</t>
    </r>
    <r>
      <rPr>
        <sz val="8"/>
        <rFont val="Arial"/>
        <family val="2"/>
      </rPr>
      <t>.</t>
    </r>
  </si>
  <si>
    <t>Table 7.1.3 (a) (c) Participation and completion of Victorian 18-24 year olds in VET studies, by Aboriginal status</t>
  </si>
  <si>
    <t>Aboriginal enrolments (n)</t>
  </si>
  <si>
    <t>Aboriginal completions (n)</t>
  </si>
  <si>
    <t>Enrolments as a proportion of Aboriginal 18-24 year old population (%)</t>
  </si>
  <si>
    <t>Completions as a proportion of Aboriginal 18-24 year old population (%)</t>
  </si>
  <si>
    <t>Non-Aboriginal enrolments (n)</t>
  </si>
  <si>
    <t>Non-Aboriginal completions (n)</t>
  </si>
  <si>
    <t>Enrolments as a proportion of Non-Aboriginal 18-24 year old population (%)</t>
  </si>
  <si>
    <t>Completions as a proportion of Non-Aboriginal 18-24 year old population (%)</t>
  </si>
  <si>
    <r>
      <t>Non-university</t>
    </r>
    <r>
      <rPr>
        <b/>
        <vertAlign val="superscript"/>
        <sz val="9"/>
        <rFont val="Arial"/>
        <family val="2"/>
      </rPr>
      <t>(a)</t>
    </r>
    <r>
      <rPr>
        <b/>
        <sz val="9"/>
        <rFont val="Arial"/>
        <family val="2"/>
      </rPr>
      <t xml:space="preserve"> VET provider</t>
    </r>
  </si>
  <si>
    <t>VET studies at Universities</t>
  </si>
  <si>
    <t>Source: National Centre for Vocational Education Research (NCVER) VOCSTATS (unpublished)</t>
  </si>
  <si>
    <t>(a) VET training providers includes TAFE institutes, Community education providers, Enterprise providers and private training providers. Schools are excluded.</t>
  </si>
  <si>
    <t>Summation: student's place of usual residence is equal to Victoria</t>
  </si>
  <si>
    <t xml:space="preserve">7.1.3 (b) (d) University access, participation and course completion, Victoria </t>
  </si>
  <si>
    <t>All commencing students (n)</t>
  </si>
  <si>
    <t>Aboriginal commencing students (n)</t>
  </si>
  <si>
    <r>
      <t>Aboriginal access rate (%)</t>
    </r>
    <r>
      <rPr>
        <b/>
        <vertAlign val="superscript"/>
        <sz val="9"/>
        <color theme="1"/>
        <rFont val="Arial"/>
        <family val="2"/>
      </rPr>
      <t>a</t>
    </r>
  </si>
  <si>
    <t>All students (n)</t>
  </si>
  <si>
    <r>
      <t>Aboriginal participation rate (%)</t>
    </r>
    <r>
      <rPr>
        <b/>
        <vertAlign val="superscript"/>
        <sz val="9"/>
        <color theme="1"/>
        <rFont val="Arial"/>
        <family val="2"/>
      </rPr>
      <t>b</t>
    </r>
  </si>
  <si>
    <t>All award course completion (n)</t>
  </si>
  <si>
    <t>Aboriginal award course completion (n)</t>
  </si>
  <si>
    <r>
      <t>Aboriginal attainment rate (%)</t>
    </r>
    <r>
      <rPr>
        <b/>
        <vertAlign val="superscript"/>
        <sz val="9"/>
        <color theme="1"/>
        <rFont val="Arial"/>
        <family val="2"/>
      </rPr>
      <t>c</t>
    </r>
  </si>
  <si>
    <t>Source: Department of Education, Skills and Employment (Cth) https://www.dese.gov.au/higher-education-statistics/resources/2020-section-6-indigenous-students</t>
  </si>
  <si>
    <t>a. Aboriginal students as a proportion of total commencing Victorian onshore students</t>
  </si>
  <si>
    <t>b. Aboriginal students as a proportion of total Victorian onshore students</t>
  </si>
  <si>
    <t>c. Aboriginal students as a proportion of total Victorian students who completed an award course</t>
  </si>
  <si>
    <t>Table 7.1.4a Proportion of 20-64 year-olds with qualifications at Certificate III level or above, 2006 to 2016</t>
  </si>
  <si>
    <t>Not stated (n)</t>
  </si>
  <si>
    <t>Aboriginal (n) aged 20 to 64</t>
  </si>
  <si>
    <t>Non-Aboriginal (n) aged 20 to 64</t>
  </si>
  <si>
    <t>Data Source: Census of Population and Housing, 2006, 2011 and 2016, TableBuilder</t>
  </si>
  <si>
    <t>Defintion: QALLP Non-School Qualification: Level of Education (Certificate III and above) by INGP Aboriginal Status by STATE (UR)</t>
  </si>
  <si>
    <t>Table 7.1.4b Proportion of 20-64 year-olds with non­school qualification at Certificate III level or above and/or currently studying at Certificate III level or above, 2006 to 2016</t>
  </si>
  <si>
    <t>2006 and 2011 data source: Overcoming Indigenous Disadvantage 2016 report, Table 4A.8.1 and 4A.8.2 [ABS (unpublished) Census of Population and Housing 2006 and 2011].</t>
  </si>
  <si>
    <t>2016 data source: Census of Population and Housing, 2016, TableBuilder</t>
  </si>
  <si>
    <t>Defintion: C3SP Attainment of Certificate III or higher or Working Towards a Non-School Qualification by INGP Aboriginal Status by STATE (UR)</t>
  </si>
  <si>
    <t>Table 7.1.5. Proportion of 20-64 year old government-funded and total VET graduates employed and/or in further study after training</t>
  </si>
  <si>
    <t>Aboriginal status</t>
  </si>
  <si>
    <t>Total VET graduates employed and/or in further study (%)</t>
  </si>
  <si>
    <t>Total VET graduates employed after training (%)</t>
  </si>
  <si>
    <t>Total VET graduates in further study after training (%)</t>
  </si>
  <si>
    <t>Government-funded VET graduates employed and/or in further study (%)</t>
  </si>
  <si>
    <t>Government-funded VET graduates employed after training (%)</t>
  </si>
  <si>
    <t>Government-funded VET graduates in further study after training (%)</t>
  </si>
  <si>
    <t>All</t>
  </si>
  <si>
    <t xml:space="preserve">Source: ROGS 2020; Total VET graduates from Table 5A.17 [NCVER unpublished, Australian vocational education and training statistics: VET student outcomes]
</t>
  </si>
  <si>
    <t>Government-funded VET graduates from Table 5A.18 [NCVER unpublished, Australian vocational education and training statistics: government-funded student outcomes ]</t>
  </si>
  <si>
    <t>Definition: Total VET graduates includes graduates in receipt of government-funding and fee-for-service graduates. It excludes fee-for-service graduates who completed their VET outside Australia.</t>
  </si>
  <si>
    <t xml:space="preserve">Graduates ‘employed after training’ and graduates ‘in further study after training’ are subsets of graduates who are ‘employed and/or in further study’. Graduates can be both employed and engaged in further study. </t>
  </si>
  <si>
    <t>From 2019, the Student Outcomes Survey only collects data on students who completed nationally recognised VET delivered by RTOs in Australia during 2018.</t>
  </si>
  <si>
    <t xml:space="preserve"> The exclusion of non-nationally recognised training represents a change in the survey scope compared with prior years. The revised survey scope has no statistically significant effect on the national survey results, as such the revised scope was not applied to the estimates prior to 2019.</t>
  </si>
  <si>
    <t>Table 7.1.6. Proportion of graduates and cadets employed in VPS; retention, progression and satisfaction</t>
  </si>
  <si>
    <t>Program</t>
  </si>
  <si>
    <t>Intake</t>
  </si>
  <si>
    <t>Current or completed</t>
  </si>
  <si>
    <t>Barring Djinang Internship Program</t>
  </si>
  <si>
    <t>Summer 2017/18</t>
  </si>
  <si>
    <t>Summer 2018/19</t>
  </si>
  <si>
    <t>Summer 2019/20</t>
  </si>
  <si>
    <t>Summer 2020/21</t>
  </si>
  <si>
    <t>Aboriginal pathway into the Victorian Government graduate program</t>
  </si>
  <si>
    <t xml:space="preserve">Aboriginal and Torres Strait Islander (Koori) Graduate Scheme </t>
  </si>
  <si>
    <t>Youth Employment Scheme (YES) Trainee Program</t>
  </si>
  <si>
    <r>
      <t>2019</t>
    </r>
    <r>
      <rPr>
        <vertAlign val="superscript"/>
        <sz val="9"/>
        <rFont val="Arial"/>
        <family val="2"/>
      </rPr>
      <t>(a)</t>
    </r>
  </si>
  <si>
    <r>
      <t>2020</t>
    </r>
    <r>
      <rPr>
        <vertAlign val="superscript"/>
        <sz val="9"/>
        <rFont val="Arial"/>
        <family val="2"/>
      </rPr>
      <t>(b)</t>
    </r>
  </si>
  <si>
    <t>(a) Excludes 10 participants from the school based traineeship program with Victoria Police.</t>
  </si>
  <si>
    <t>(b) As at 30 June 2020</t>
  </si>
  <si>
    <t>Table 5.2.7. Number and proportion of government schools having undertaken Community Understanding and Safety Training (CUST)</t>
  </si>
  <si>
    <t>School campuses having undertaken CUST (n)</t>
  </si>
  <si>
    <t>Schools campuses having undertaken CUST (%)</t>
  </si>
  <si>
    <t>Definition: The number of schools having undertaken Community Understanding and Safety Training, a funded DET initiative.</t>
  </si>
  <si>
    <t>Number and proportion of government schools having undertaken Community Understanding and Safety Training</t>
  </si>
  <si>
    <t>Source: Internal records from the Victorian Public Service Commision and the Department of Justice and Community Safety</t>
  </si>
  <si>
    <t>Aboriginal Completions as a proportion of enrolements (%)</t>
  </si>
  <si>
    <t>Non-Aboriginal Completions as a proportion of enrolements (%)</t>
  </si>
  <si>
    <t>Source: Australian Bureau of Statistics (ABS) (unpublished) 2016 Census of Population and Housing; ABS (unpublished) 2011 Census of Population and Housing; ABS (unpublished) 2006 Census of Population and Housing</t>
  </si>
  <si>
    <t>Note: 2018-2020 rates are calculated using ABS estimated resident population estimates which are based on the 2016 census data, while the historical figures (i.e. 2013-2017) are based on 2011 census estimates.Prior to 2013 the calculation of the total kindergarten participation rate was based on different assumptions to the Aboriginal participation rate. The figures in the above table may differ to those in previous reports.</t>
  </si>
  <si>
    <t xml:space="preserve">In 2020, the Attitudes to School Survey was an optional collection with significantly lower participation, and extended collection period. </t>
  </si>
  <si>
    <t xml:space="preserve">Data at system level is not to be used for determining targets or be compared with previous years. </t>
  </si>
  <si>
    <t xml:space="preserve">For the 2014 and 2015 reporting years, geolocation is reported as agreed by the Ministerial Council on Education, Employment, Training and Youth Affairs in 2004. </t>
  </si>
  <si>
    <t>From the 2016 reporting year, geolocation is reported as the Australian Bureau of Statistics Remoteness Area.</t>
  </si>
  <si>
    <t xml:space="preserve">In 2020, The Attitudes to School Survey was an optional collection with significantly lower participation, and extended collection period. </t>
  </si>
  <si>
    <t>Data at system level is not to be used for determining targets to be compared with previous years.</t>
  </si>
  <si>
    <t xml:space="preserve">Data quality statement: 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
  </si>
  <si>
    <t>These reasons include, but are not limited to: students progressing at a faster or slower than the expected rate of one school year/grade per year, students changing between full-time or part-time study migration (interstate/international), students changing schools across state boundaries, students transferring between school sectors enrolment policies (contributing to different age/year level structures), age/year level requirements for leaving school, the availability of approved alternatives to senior schooling.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</si>
</sst>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C09]#,##0.00;[Red]&quot;-&quot;[$$-C09]#,##0.00"/>
    <numFmt numFmtId="166" formatCode="0.0"/>
    <numFmt numFmtId="167" formatCode="0.0%"/>
    <numFmt numFmtId="168" formatCode="#,##0.0"/>
    <numFmt numFmtId="169" formatCode="_-* #,##0_-;\-* #,##0_-;_-* &quot;-&quot;??_-;_-@_-"/>
    <numFmt numFmtId="170" formatCode="#0.0;\-#0.0;&quot;–&quot;"/>
    <numFmt numFmtId="171" formatCode="_(* #,##0_);_(* \(#,##0\);_(* &quot;-&quot;??_);_(@_)"/>
    <numFmt numFmtId="172" formatCode="0;\-0;0;@"/>
  </numFmts>
  <fonts count="98">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sz val="11"/>
      <color theme="0"/>
      <name val="Calibri"/>
      <family val="2"/>
      <scheme val="minor"/>
    </font>
    <font>
      <sz val="11"/>
      <name val="Calibri"/>
      <family val="2"/>
      <scheme val="minor"/>
    </font>
    <font>
      <sz val="11"/>
      <color rgb="FF000000"/>
      <name val="Calibri"/>
      <family val="2"/>
      <scheme val="minor"/>
    </font>
    <font>
      <sz val="10"/>
      <name val="Arial"/>
      <family val="2"/>
    </font>
    <font>
      <sz val="12"/>
      <name val="Arial"/>
      <family val="2"/>
    </font>
    <font>
      <b/>
      <sz val="11"/>
      <color rgb="FF000000"/>
      <name val="Calibri"/>
      <family val="2"/>
      <scheme val="minor"/>
    </font>
    <font>
      <sz val="8"/>
      <name val="Arial"/>
      <family val="2"/>
    </font>
    <font>
      <b/>
      <sz val="9"/>
      <color rgb="FF000000"/>
      <name val="Arial"/>
      <family val="2"/>
    </font>
    <font>
      <b/>
      <sz val="9"/>
      <color theme="1"/>
      <name val="Arial"/>
      <family val="2"/>
    </font>
    <font>
      <sz val="9"/>
      <color rgb="FF000000"/>
      <name val="Arial"/>
      <family val="2"/>
    </font>
    <font>
      <sz val="11"/>
      <color theme="1"/>
      <name val="Arial"/>
      <family val="2"/>
    </font>
    <font>
      <b/>
      <sz val="11"/>
      <color theme="1"/>
      <name val="Arial"/>
      <family val="2"/>
    </font>
    <font>
      <sz val="9"/>
      <color theme="1"/>
      <name val="Arial"/>
      <family val="2"/>
    </font>
    <font>
      <sz val="8"/>
      <color theme="1"/>
      <name val="Arial"/>
      <family val="2"/>
    </font>
    <font>
      <sz val="9"/>
      <name val="Arial"/>
      <family val="2"/>
    </font>
    <font>
      <sz val="11"/>
      <name val="Arial"/>
      <family val="2"/>
    </font>
    <font>
      <b/>
      <sz val="11"/>
      <name val="Arial"/>
      <family val="2"/>
    </font>
    <font>
      <b/>
      <sz val="9"/>
      <name val="Arial"/>
      <family val="2"/>
    </font>
    <font>
      <sz val="8"/>
      <color rgb="FF1F1F11"/>
      <name val="Arial"/>
      <family val="2"/>
    </font>
    <font>
      <sz val="8"/>
      <color rgb="FF000000"/>
      <name val="Arial"/>
      <family val="2"/>
    </font>
    <font>
      <u/>
      <sz val="11"/>
      <color theme="10"/>
      <name val="Arial"/>
      <family val="2"/>
    </font>
    <font>
      <i/>
      <sz val="11"/>
      <color theme="1"/>
      <name val="Arial"/>
      <family val="2"/>
    </font>
    <font>
      <i/>
      <sz val="8"/>
      <color theme="1"/>
      <name val="Arial"/>
      <family val="2"/>
    </font>
    <font>
      <b/>
      <sz val="8"/>
      <name val="Arial"/>
      <family val="2"/>
    </font>
    <font>
      <b/>
      <vertAlign val="superscript"/>
      <sz val="9"/>
      <name val="Arial"/>
      <family val="2"/>
    </font>
    <font>
      <i/>
      <sz val="8"/>
      <name val="Arial"/>
      <family val="2"/>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libri Light"/>
      <family val="2"/>
      <scheme val="major"/>
    </font>
    <font>
      <sz val="11"/>
      <color rgb="FF9C6500"/>
      <name val="Calibri"/>
      <family val="2"/>
      <scheme val="minor"/>
    </font>
    <font>
      <sz val="10"/>
      <color theme="1"/>
      <name val="Arial"/>
      <family val="2"/>
    </font>
    <font>
      <u/>
      <sz val="10"/>
      <color indexed="12"/>
      <name val="Arial"/>
      <family val="2"/>
    </font>
    <font>
      <u/>
      <sz val="8"/>
      <color indexed="12"/>
      <name val="Arial"/>
      <family val="2"/>
    </font>
    <font>
      <sz val="10"/>
      <color theme="1"/>
      <name val="Calibri"/>
      <family val="2"/>
      <scheme val="minor"/>
    </font>
    <font>
      <b/>
      <sz val="12"/>
      <color rgb="FFCE3429"/>
      <name val="Arial"/>
      <family val="2"/>
    </font>
    <font>
      <sz val="11"/>
      <color indexed="8"/>
      <name val="Calibri"/>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45"/>
      <color indexed="12"/>
      <name val="Arial"/>
      <family val="2"/>
    </font>
    <font>
      <u/>
      <sz val="12"/>
      <color indexed="12"/>
      <name val="Arial"/>
      <family val="2"/>
    </font>
    <font>
      <u/>
      <sz val="10"/>
      <color indexed="12"/>
      <name val="Tahoma"/>
      <family val="2"/>
    </font>
    <font>
      <u/>
      <sz val="10"/>
      <color theme="10"/>
      <name val="Arial"/>
      <family val="2"/>
    </font>
    <font>
      <sz val="11"/>
      <color indexed="10"/>
      <name val="Calibri"/>
      <family val="2"/>
      <scheme val="minor"/>
    </font>
    <font>
      <sz val="11"/>
      <color indexed="19"/>
      <name val="Calibri"/>
      <family val="2"/>
      <scheme val="minor"/>
    </font>
    <font>
      <sz val="10"/>
      <name val="Tahoma"/>
      <family val="2"/>
    </font>
    <font>
      <b/>
      <i/>
      <u/>
      <sz val="11"/>
      <color theme="1"/>
      <name val="Arial"/>
      <family val="2"/>
    </font>
    <font>
      <i/>
      <sz val="8"/>
      <name val="FrnkGothITC Bk BT"/>
      <family val="2"/>
    </font>
    <font>
      <sz val="8"/>
      <name val="Microsoft Sans Serif"/>
      <family val="2"/>
    </font>
    <font>
      <b/>
      <sz val="18"/>
      <color indexed="57"/>
      <name val="Calibri Light"/>
      <family val="2"/>
      <scheme val="major"/>
    </font>
    <font>
      <b/>
      <sz val="11"/>
      <color indexed="9"/>
      <name val="Calibri"/>
      <family val="2"/>
    </font>
    <font>
      <sz val="10"/>
      <color indexed="8"/>
      <name val="Arial"/>
      <family val="2"/>
    </font>
    <font>
      <sz val="10"/>
      <name val="Geneva"/>
      <family val="2"/>
    </font>
    <font>
      <sz val="11"/>
      <color indexed="9"/>
      <name val="Calibri"/>
      <family val="2"/>
    </font>
    <font>
      <i/>
      <sz val="11"/>
      <color indexed="23"/>
      <name val="Calibri"/>
      <family val="2"/>
    </font>
    <font>
      <u/>
      <sz val="10"/>
      <color theme="10"/>
      <name val="Calibri"/>
      <family val="2"/>
      <scheme val="minor"/>
    </font>
    <font>
      <sz val="10"/>
      <name val="MS Sans Serif"/>
      <family val="2"/>
    </font>
    <font>
      <sz val="11"/>
      <color indexed="10"/>
      <name val="Calibri"/>
      <family val="2"/>
    </font>
    <font>
      <u/>
      <sz val="11"/>
      <color theme="10"/>
      <name val="Roboto Condensed Light"/>
    </font>
    <font>
      <sz val="11"/>
      <color theme="1"/>
      <name val="Roboto Condensed Light"/>
    </font>
    <font>
      <b/>
      <sz val="10"/>
      <name val="Arial"/>
      <family val="2"/>
    </font>
    <font>
      <sz val="11"/>
      <color indexed="8"/>
      <name val="Calibri"/>
      <family val="2"/>
      <scheme val="minor"/>
    </font>
    <font>
      <b/>
      <sz val="10"/>
      <color theme="1"/>
      <name val="Arial"/>
      <family val="2"/>
    </font>
    <font>
      <b/>
      <sz val="9"/>
      <color rgb="FF333333"/>
      <name val="Arial"/>
      <family val="2"/>
    </font>
    <font>
      <sz val="9"/>
      <color rgb="FF333333"/>
      <name val="Arial"/>
      <family val="2"/>
    </font>
    <font>
      <sz val="8"/>
      <color rgb="FF333333"/>
      <name val="Arial"/>
      <family val="2"/>
    </font>
    <font>
      <b/>
      <u/>
      <sz val="16"/>
      <color theme="1"/>
      <name val="Arial"/>
      <family val="2"/>
    </font>
    <font>
      <i/>
      <sz val="14"/>
      <color theme="1"/>
      <name val="Arial"/>
      <family val="2"/>
    </font>
    <font>
      <b/>
      <sz val="12"/>
      <color theme="1"/>
      <name val="Arial"/>
      <family val="2"/>
    </font>
    <font>
      <sz val="12"/>
      <color theme="1"/>
      <name val="Calibri"/>
      <family val="2"/>
      <scheme val="minor"/>
    </font>
    <font>
      <sz val="12"/>
      <color theme="1"/>
      <name val="Arial"/>
      <family val="2"/>
    </font>
    <font>
      <sz val="11"/>
      <color rgb="FFFF0000"/>
      <name val="Calibri"/>
      <family val="2"/>
      <scheme val="minor"/>
    </font>
    <font>
      <b/>
      <sz val="9"/>
      <color rgb="FFFF0000"/>
      <name val="Arial"/>
      <family val="2"/>
    </font>
    <font>
      <sz val="8"/>
      <color rgb="FFFF0000"/>
      <name val="Arial"/>
      <family val="2"/>
    </font>
    <font>
      <vertAlign val="superscript"/>
      <sz val="9"/>
      <name val="Arial"/>
      <family val="2"/>
    </font>
    <font>
      <i/>
      <sz val="8"/>
      <color rgb="FF000000"/>
      <name val="Arial"/>
      <family val="2"/>
    </font>
    <font>
      <b/>
      <sz val="8"/>
      <color rgb="FF000000"/>
      <name val="Arial"/>
      <family val="2"/>
    </font>
    <font>
      <b/>
      <sz val="8"/>
      <color rgb="FF1F1F11"/>
      <name val="Arial"/>
      <family val="2"/>
    </font>
    <font>
      <b/>
      <vertAlign val="superscript"/>
      <sz val="9"/>
      <color theme="1"/>
      <name val="Arial"/>
      <family val="2"/>
    </font>
    <font>
      <b/>
      <sz val="12"/>
      <name val="Arial"/>
      <family val="2"/>
    </font>
    <font>
      <b/>
      <vertAlign val="superscript"/>
      <sz val="10"/>
      <name val="Arial"/>
      <family val="2"/>
    </font>
    <font>
      <sz val="11"/>
      <color rgb="FFFFFFFF"/>
      <name val="Calibri"/>
      <family val="2"/>
    </font>
  </fonts>
  <fills count="49">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0"/>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theme="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rgb="FFFF0000"/>
        <bgColor rgb="FF000000"/>
      </patternFill>
    </fill>
  </fills>
  <borders count="24">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s>
  <cellStyleXfs count="1432">
    <xf numFmtId="0" fontId="0" fillId="0" borderId="0"/>
    <xf numFmtId="0" fontId="3" fillId="0" borderId="0" applyNumberFormat="0" applyFill="0" applyBorder="0" applyAlignment="0" applyProtection="0"/>
    <xf numFmtId="165" fontId="1" fillId="0" borderId="0"/>
    <xf numFmtId="9" fontId="1" fillId="0" borderId="0" applyFont="0" applyFill="0" applyBorder="0" applyAlignment="0" applyProtection="0"/>
    <xf numFmtId="165" fontId="1" fillId="3" borderId="0" applyNumberFormat="0" applyBorder="0" applyAlignment="0" applyProtection="0"/>
    <xf numFmtId="0" fontId="7" fillId="0" borderId="0"/>
    <xf numFmtId="165" fontId="1" fillId="2" borderId="1" applyNumberFormat="0" applyFont="0" applyAlignment="0" applyProtection="0"/>
    <xf numFmtId="165" fontId="9" fillId="0" borderId="0"/>
    <xf numFmtId="0" fontId="8" fillId="0" borderId="0">
      <alignment vertical="top"/>
    </xf>
    <xf numFmtId="0" fontId="1" fillId="0" borderId="0"/>
    <xf numFmtId="0" fontId="1" fillId="0" borderId="0"/>
    <xf numFmtId="0" fontId="1" fillId="0" borderId="0"/>
    <xf numFmtId="164" fontId="1" fillId="0" borderId="0" applyFont="0" applyFill="0" applyBorder="0" applyAlignment="0" applyProtection="0"/>
    <xf numFmtId="0" fontId="8" fillId="0" borderId="0"/>
    <xf numFmtId="0" fontId="8" fillId="0" borderId="0"/>
    <xf numFmtId="0" fontId="8" fillId="0" borderId="0"/>
    <xf numFmtId="0" fontId="1" fillId="0" borderId="0"/>
    <xf numFmtId="0" fontId="43" fillId="0" borderId="0"/>
    <xf numFmtId="165" fontId="1" fillId="0" borderId="0"/>
    <xf numFmtId="165" fontId="37" fillId="9" borderId="10" applyNumberFormat="0" applyAlignment="0" applyProtection="0"/>
    <xf numFmtId="165" fontId="36" fillId="7" borderId="0" applyNumberFormat="0" applyBorder="0" applyAlignment="0" applyProtection="0"/>
    <xf numFmtId="165" fontId="7" fillId="0" borderId="0"/>
    <xf numFmtId="165" fontId="33" fillId="0" borderId="8" applyNumberFormat="0" applyFill="0" applyAlignment="0" applyProtection="0"/>
    <xf numFmtId="165" fontId="11" fillId="0" borderId="0"/>
    <xf numFmtId="165" fontId="44" fillId="0" borderId="0" applyNumberFormat="0" applyFill="0" applyBorder="0" applyAlignment="0" applyProtection="0">
      <alignment vertical="top"/>
      <protection locked="0"/>
    </xf>
    <xf numFmtId="165" fontId="32" fillId="0" borderId="7" applyNumberFormat="0" applyFill="0" applyAlignment="0" applyProtection="0"/>
    <xf numFmtId="165" fontId="34" fillId="0" borderId="9" applyNumberFormat="0" applyFill="0" applyAlignment="0" applyProtection="0"/>
    <xf numFmtId="165" fontId="34" fillId="0" borderId="0" applyNumberFormat="0" applyFill="0" applyBorder="0" applyAlignment="0" applyProtection="0"/>
    <xf numFmtId="165" fontId="1" fillId="2" borderId="1" applyNumberFormat="0" applyFont="0" applyAlignment="0" applyProtection="0"/>
    <xf numFmtId="165" fontId="21" fillId="32" borderId="10" applyAlignment="0" applyProtection="0"/>
    <xf numFmtId="165" fontId="47" fillId="0" borderId="0" applyFill="0" applyBorder="0" applyAlignment="0" applyProtection="0"/>
    <xf numFmtId="165" fontId="1" fillId="0" borderId="0"/>
    <xf numFmtId="165" fontId="11" fillId="0" borderId="0"/>
    <xf numFmtId="165" fontId="11" fillId="0" borderId="0"/>
    <xf numFmtId="165" fontId="9" fillId="0" borderId="0"/>
    <xf numFmtId="165" fontId="1" fillId="0" borderId="0"/>
    <xf numFmtId="165" fontId="19" fillId="0" borderId="0">
      <alignment horizontal="left" vertical="center" wrapText="1"/>
    </xf>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33" borderId="0" applyNumberFormat="0" applyBorder="0" applyAlignment="0" applyProtection="0"/>
    <xf numFmtId="165" fontId="1" fillId="12" borderId="0" applyNumberFormat="0" applyBorder="0" applyAlignment="0" applyProtection="0"/>
    <xf numFmtId="165" fontId="1" fillId="12"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4"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35" borderId="0" applyNumberFormat="0" applyBorder="0" applyAlignment="0" applyProtection="0"/>
    <xf numFmtId="165" fontId="1" fillId="29" borderId="0" applyNumberFormat="0" applyBorder="0" applyAlignment="0" applyProtection="0"/>
    <xf numFmtId="165" fontId="1" fillId="29"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37" borderId="0" applyNumberFormat="0" applyBorder="0" applyAlignment="0" applyProtection="0"/>
    <xf numFmtId="165" fontId="1" fillId="13" borderId="0" applyNumberFormat="0" applyBorder="0" applyAlignment="0" applyProtection="0"/>
    <xf numFmtId="165" fontId="1" fillId="13"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1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35"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38"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5"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5" fillId="14" borderId="0" applyNumberFormat="0" applyBorder="0" applyAlignment="0" applyProtection="0"/>
    <xf numFmtId="165" fontId="5" fillId="37" borderId="0" applyNumberFormat="0" applyBorder="0" applyAlignment="0" applyProtection="0"/>
    <xf numFmtId="165" fontId="5" fillId="20" borderId="0" applyNumberFormat="0" applyBorder="0" applyAlignment="0" applyProtection="0"/>
    <xf numFmtId="165" fontId="5" fillId="39" borderId="0" applyNumberFormat="0" applyBorder="0" applyAlignment="0" applyProtection="0"/>
    <xf numFmtId="165" fontId="5" fillId="24" borderId="0" applyNumberFormat="0" applyBorder="0" applyAlignment="0" applyProtection="0"/>
    <xf numFmtId="165" fontId="5" fillId="38" borderId="0" applyNumberFormat="0" applyBorder="0" applyAlignment="0" applyProtection="0"/>
    <xf numFmtId="165" fontId="5" fillId="27" borderId="0" applyNumberFormat="0" applyBorder="0" applyAlignment="0" applyProtection="0"/>
    <xf numFmtId="165" fontId="5" fillId="37" borderId="0" applyNumberFormat="0" applyBorder="0" applyAlignment="0" applyProtection="0"/>
    <xf numFmtId="165" fontId="5" fillId="31" borderId="0" applyNumberFormat="0" applyBorder="0" applyAlignment="0" applyProtection="0"/>
    <xf numFmtId="165" fontId="5" fillId="34" borderId="0" applyNumberFormat="0" applyBorder="0" applyAlignment="0" applyProtection="0"/>
    <xf numFmtId="165" fontId="5" fillId="11" borderId="0" applyNumberFormat="0" applyBorder="0" applyAlignment="0" applyProtection="0"/>
    <xf numFmtId="165" fontId="5" fillId="40" borderId="0" applyNumberFormat="0" applyBorder="0" applyAlignment="0" applyProtection="0"/>
    <xf numFmtId="165" fontId="5" fillId="15" borderId="0" applyNumberFormat="0" applyBorder="0" applyAlignment="0" applyProtection="0"/>
    <xf numFmtId="165" fontId="5" fillId="41" borderId="0" applyNumberFormat="0" applyBorder="0" applyAlignment="0" applyProtection="0"/>
    <xf numFmtId="165" fontId="5" fillId="17" borderId="0" applyNumberFormat="0" applyBorder="0" applyAlignment="0" applyProtection="0"/>
    <xf numFmtId="165" fontId="5" fillId="39" borderId="0" applyNumberFormat="0" applyBorder="0" applyAlignment="0" applyProtection="0"/>
    <xf numFmtId="165" fontId="5" fillId="21" borderId="0" applyNumberFormat="0" applyBorder="0" applyAlignment="0" applyProtection="0"/>
    <xf numFmtId="165" fontId="5" fillId="42" borderId="0" applyNumberFormat="0" applyBorder="0" applyAlignment="0" applyProtection="0"/>
    <xf numFmtId="165" fontId="5" fillId="28" borderId="0" applyNumberFormat="0" applyBorder="0" applyAlignment="0" applyProtection="0"/>
    <xf numFmtId="165" fontId="5" fillId="43" borderId="0" applyNumberFormat="0" applyBorder="0" applyAlignment="0" applyProtection="0"/>
    <xf numFmtId="165" fontId="39" fillId="10" borderId="10" applyNumberFormat="0" applyAlignment="0" applyProtection="0"/>
    <xf numFmtId="165" fontId="49" fillId="44" borderId="10" applyNumberFormat="0" applyAlignment="0" applyProtection="0"/>
    <xf numFmtId="164" fontId="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8" fillId="0" borderId="0" applyFont="0" applyFill="0" applyBorder="0" applyAlignment="0" applyProtection="0"/>
    <xf numFmtId="165" fontId="50" fillId="0" borderId="0" applyNumberFormat="0" applyFill="0" applyBorder="0" applyAlignment="0" applyProtection="0"/>
    <xf numFmtId="165" fontId="35" fillId="6" borderId="0" applyNumberFormat="0" applyBorder="0" applyAlignment="0" applyProtection="0"/>
    <xf numFmtId="165" fontId="35" fillId="37" borderId="0" applyNumberFormat="0" applyBorder="0" applyAlignment="0" applyProtection="0"/>
    <xf numFmtId="165" fontId="51" fillId="0" borderId="0">
      <alignment horizontal="center"/>
    </xf>
    <xf numFmtId="165" fontId="32" fillId="0" borderId="7" applyNumberFormat="0" applyFill="0" applyAlignment="0" applyProtection="0"/>
    <xf numFmtId="165" fontId="52" fillId="0" borderId="14" applyNumberFormat="0" applyFill="0" applyAlignment="0" applyProtection="0"/>
    <xf numFmtId="165" fontId="33" fillId="0" borderId="8" applyNumberFormat="0" applyFill="0" applyAlignment="0" applyProtection="0"/>
    <xf numFmtId="165" fontId="53" fillId="0" borderId="15" applyNumberFormat="0" applyFill="0" applyAlignment="0" applyProtection="0"/>
    <xf numFmtId="165" fontId="34" fillId="0" borderId="9" applyNumberFormat="0" applyFill="0" applyAlignment="0" applyProtection="0"/>
    <xf numFmtId="165" fontId="54" fillId="0" borderId="16" applyNumberFormat="0" applyFill="0" applyAlignment="0" applyProtection="0"/>
    <xf numFmtId="165" fontId="34" fillId="0" borderId="0" applyNumberFormat="0" applyFill="0" applyBorder="0" applyAlignment="0" applyProtection="0"/>
    <xf numFmtId="165" fontId="54" fillId="0" borderId="0" applyNumberFormat="0" applyFill="0" applyBorder="0" applyAlignment="0" applyProtection="0"/>
    <xf numFmtId="165" fontId="51" fillId="0" borderId="0">
      <alignment horizontal="center" textRotation="90"/>
    </xf>
    <xf numFmtId="165" fontId="44" fillId="0" borderId="0" applyNumberFormat="0" applyFill="0" applyBorder="0" applyAlignment="0" applyProtection="0">
      <alignment vertical="top"/>
      <protection locked="0"/>
    </xf>
    <xf numFmtId="165" fontId="55" fillId="0" borderId="0" applyNumberFormat="0" applyFill="0" applyBorder="0" applyAlignment="0" applyProtection="0">
      <alignment vertical="top"/>
      <protection locked="0"/>
    </xf>
    <xf numFmtId="165" fontId="55" fillId="0" borderId="0" applyNumberFormat="0" applyFill="0" applyBorder="0" applyAlignment="0" applyProtection="0">
      <alignment vertical="top"/>
      <protection locked="0"/>
    </xf>
    <xf numFmtId="165" fontId="55" fillId="0" borderId="0" applyNumberFormat="0" applyFill="0" applyBorder="0" applyAlignment="0" applyProtection="0">
      <alignment vertical="top"/>
      <protection locked="0"/>
    </xf>
    <xf numFmtId="165" fontId="55" fillId="0" borderId="0" applyNumberFormat="0" applyFill="0" applyBorder="0" applyAlignment="0" applyProtection="0">
      <alignment vertical="top"/>
      <protection locked="0"/>
    </xf>
    <xf numFmtId="165" fontId="55" fillId="0" borderId="0" applyNumberFormat="0" applyFill="0" applyBorder="0" applyAlignment="0" applyProtection="0">
      <alignment vertical="top"/>
      <protection locked="0"/>
    </xf>
    <xf numFmtId="165" fontId="55" fillId="0" borderId="0" applyNumberFormat="0" applyFill="0" applyBorder="0" applyAlignment="0" applyProtection="0"/>
    <xf numFmtId="165" fontId="55" fillId="0" borderId="0" applyNumberFormat="0" applyFill="0" applyBorder="0" applyAlignment="0" applyProtection="0"/>
    <xf numFmtId="165" fontId="56" fillId="0" borderId="0" applyNumberFormat="0" applyFill="0" applyBorder="0" applyAlignment="0" applyProtection="0">
      <alignment vertical="top"/>
      <protection locked="0"/>
    </xf>
    <xf numFmtId="165" fontId="3" fillId="0" borderId="0" applyNumberFormat="0" applyFill="0" applyBorder="0" applyAlignment="0" applyProtection="0"/>
    <xf numFmtId="165" fontId="57" fillId="0" borderId="0"/>
    <xf numFmtId="165" fontId="3" fillId="0" borderId="0" applyNumberFormat="0" applyFill="0" applyBorder="0" applyAlignment="0" applyProtection="0"/>
    <xf numFmtId="165" fontId="44" fillId="0" borderId="0" applyNumberFormat="0" applyFill="0" applyBorder="0" applyAlignment="0" applyProtection="0">
      <alignment vertical="top"/>
      <protection locked="0"/>
    </xf>
    <xf numFmtId="165" fontId="44" fillId="0" borderId="0" applyNumberFormat="0" applyFill="0" applyBorder="0" applyAlignment="0" applyProtection="0">
      <alignment vertical="top"/>
      <protection locked="0"/>
    </xf>
    <xf numFmtId="165" fontId="44" fillId="0" borderId="0" applyNumberFormat="0" applyFill="0" applyBorder="0" applyAlignment="0" applyProtection="0">
      <alignment vertical="top"/>
      <protection locked="0"/>
    </xf>
    <xf numFmtId="165" fontId="57" fillId="0" borderId="0"/>
    <xf numFmtId="165" fontId="45" fillId="0" borderId="0" applyNumberFormat="0" applyFill="0" applyBorder="0" applyAlignment="0" applyProtection="0">
      <alignment vertical="top"/>
      <protection locked="0"/>
    </xf>
    <xf numFmtId="165" fontId="55" fillId="0" borderId="0" applyNumberFormat="0" applyFill="0" applyBorder="0" applyAlignment="0" applyProtection="0">
      <alignment vertical="top"/>
      <protection locked="0"/>
    </xf>
    <xf numFmtId="165" fontId="55" fillId="0" borderId="0" applyNumberFormat="0" applyFill="0" applyBorder="0" applyAlignment="0" applyProtection="0">
      <alignment vertical="top"/>
      <protection locked="0"/>
    </xf>
    <xf numFmtId="165" fontId="58" fillId="0" borderId="0" applyNumberFormat="0" applyFill="0" applyBorder="0" applyAlignment="0" applyProtection="0"/>
    <xf numFmtId="165" fontId="55" fillId="0" borderId="0" applyNumberFormat="0" applyFill="0" applyBorder="0" applyAlignment="0" applyProtection="0">
      <alignment vertical="top"/>
      <protection locked="0"/>
    </xf>
    <xf numFmtId="165" fontId="55" fillId="0" borderId="0" applyNumberFormat="0" applyFill="0" applyBorder="0" applyAlignment="0" applyProtection="0">
      <alignment vertical="top"/>
      <protection locked="0"/>
    </xf>
    <xf numFmtId="165" fontId="57" fillId="0" borderId="0"/>
    <xf numFmtId="165" fontId="57" fillId="0" borderId="0"/>
    <xf numFmtId="165" fontId="57" fillId="0" borderId="0"/>
    <xf numFmtId="165" fontId="57" fillId="0" borderId="0"/>
    <xf numFmtId="165" fontId="37" fillId="9" borderId="10" applyNumberFormat="0" applyAlignment="0" applyProtection="0"/>
    <xf numFmtId="165" fontId="37" fillId="34" borderId="10" applyNumberFormat="0" applyAlignment="0" applyProtection="0"/>
    <xf numFmtId="165" fontId="40" fillId="0" borderId="12" applyNumberFormat="0" applyFill="0" applyAlignment="0" applyProtection="0"/>
    <xf numFmtId="165" fontId="59" fillId="0" borderId="17" applyNumberFormat="0" applyFill="0" applyAlignment="0" applyProtection="0"/>
    <xf numFmtId="165" fontId="42" fillId="8" borderId="0" applyNumberFormat="0" applyBorder="0" applyAlignment="0" applyProtection="0"/>
    <xf numFmtId="165" fontId="60" fillId="8" borderId="0" applyNumberFormat="0" applyBorder="0" applyAlignment="0" applyProtection="0"/>
    <xf numFmtId="165" fontId="1" fillId="0" borderId="0"/>
    <xf numFmtId="165" fontId="1" fillId="0" borderId="0"/>
    <xf numFmtId="165" fontId="1" fillId="0" borderId="0"/>
    <xf numFmtId="165" fontId="1" fillId="0" borderId="0"/>
    <xf numFmtId="165" fontId="8" fillId="0" borderId="0"/>
    <xf numFmtId="165" fontId="8" fillId="0" borderId="0"/>
    <xf numFmtId="165" fontId="9" fillId="0" borderId="0"/>
    <xf numFmtId="165" fontId="9" fillId="0" borderId="0"/>
    <xf numFmtId="165" fontId="8" fillId="0" borderId="0"/>
    <xf numFmtId="165" fontId="11" fillId="0" borderId="0"/>
    <xf numFmtId="165" fontId="9" fillId="0" borderId="0"/>
    <xf numFmtId="165" fontId="8" fillId="0" borderId="0"/>
    <xf numFmtId="165" fontId="8" fillId="0" borderId="0"/>
    <xf numFmtId="165" fontId="8" fillId="0" borderId="0"/>
    <xf numFmtId="165" fontId="9" fillId="0" borderId="0"/>
    <xf numFmtId="165" fontId="9" fillId="0" borderId="0"/>
    <xf numFmtId="165" fontId="8" fillId="0" borderId="0"/>
    <xf numFmtId="165" fontId="9" fillId="0" borderId="0"/>
    <xf numFmtId="165" fontId="46" fillId="0" borderId="0"/>
    <xf numFmtId="165" fontId="9" fillId="0" borderId="0"/>
    <xf numFmtId="165" fontId="11"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8" fillId="0" borderId="0"/>
    <xf numFmtId="165" fontId="9" fillId="0" borderId="0"/>
    <xf numFmtId="165" fontId="1" fillId="0" borderId="0"/>
    <xf numFmtId="165" fontId="1" fillId="0" borderId="0"/>
    <xf numFmtId="165" fontId="1" fillId="0" borderId="0"/>
    <xf numFmtId="165" fontId="9" fillId="0" borderId="0"/>
    <xf numFmtId="165" fontId="9"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19" fillId="0" borderId="0"/>
    <xf numFmtId="165" fontId="61" fillId="0" borderId="0"/>
    <xf numFmtId="165" fontId="9" fillId="0" borderId="0"/>
    <xf numFmtId="165" fontId="15" fillId="0" borderId="0"/>
    <xf numFmtId="165" fontId="9" fillId="0" borderId="0"/>
    <xf numFmtId="165" fontId="61" fillId="0" borderId="0"/>
    <xf numFmtId="165" fontId="61" fillId="0" borderId="0"/>
    <xf numFmtId="165" fontId="61" fillId="0" borderId="0"/>
    <xf numFmtId="165" fontId="61" fillId="0" borderId="0"/>
    <xf numFmtId="165" fontId="61" fillId="0" borderId="0"/>
    <xf numFmtId="165" fontId="11" fillId="0" borderId="0"/>
    <xf numFmtId="165" fontId="11" fillId="0" borderId="0"/>
    <xf numFmtId="165" fontId="11" fillId="0" borderId="0"/>
    <xf numFmtId="165" fontId="1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9" fillId="0" borderId="0"/>
    <xf numFmtId="165" fontId="8" fillId="0" borderId="0"/>
    <xf numFmtId="165" fontId="11" fillId="0" borderId="0"/>
    <xf numFmtId="165" fontId="11" fillId="0" borderId="0"/>
    <xf numFmtId="165" fontId="11" fillId="0" borderId="0"/>
    <xf numFmtId="165" fontId="9" fillId="0" borderId="0"/>
    <xf numFmtId="165" fontId="61" fillId="0" borderId="0"/>
    <xf numFmtId="165" fontId="9" fillId="0" borderId="0"/>
    <xf numFmtId="165" fontId="11" fillId="0" borderId="0"/>
    <xf numFmtId="165" fontId="11" fillId="0" borderId="0"/>
    <xf numFmtId="165" fontId="9" fillId="0" borderId="0"/>
    <xf numFmtId="165" fontId="11" fillId="0" borderId="0"/>
    <xf numFmtId="165" fontId="1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48" fillId="0" borderId="0"/>
    <xf numFmtId="165" fontId="9" fillId="0" borderId="0"/>
    <xf numFmtId="165" fontId="8" fillId="0" borderId="0"/>
    <xf numFmtId="165" fontId="8"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8" fillId="0" borderId="0"/>
    <xf numFmtId="165" fontId="1" fillId="0" borderId="0"/>
    <xf numFmtId="165" fontId="8" fillId="0" borderId="0"/>
    <xf numFmtId="165" fontId="9" fillId="0" borderId="0"/>
    <xf numFmtId="165" fontId="9" fillId="0" borderId="0"/>
    <xf numFmtId="165" fontId="11" fillId="0" borderId="0"/>
    <xf numFmtId="165" fontId="11" fillId="0" borderId="0"/>
    <xf numFmtId="165" fontId="11" fillId="0" borderId="0"/>
    <xf numFmtId="165" fontId="9" fillId="0" borderId="0"/>
    <xf numFmtId="165" fontId="11" fillId="0" borderId="0"/>
    <xf numFmtId="165" fontId="11" fillId="0" borderId="0"/>
    <xf numFmtId="165" fontId="8" fillId="0" borderId="0"/>
    <xf numFmtId="165" fontId="61" fillId="0" borderId="0"/>
    <xf numFmtId="165" fontId="11" fillId="0" borderId="0"/>
    <xf numFmtId="165" fontId="9" fillId="0" borderId="0"/>
    <xf numFmtId="165" fontId="11" fillId="0" borderId="0"/>
    <xf numFmtId="165" fontId="9" fillId="0" borderId="0"/>
    <xf numFmtId="165" fontId="11" fillId="0" borderId="0"/>
    <xf numFmtId="165" fontId="1" fillId="0" borderId="0"/>
    <xf numFmtId="165" fontId="11" fillId="0" borderId="0"/>
    <xf numFmtId="165" fontId="1" fillId="0" borderId="0"/>
    <xf numFmtId="165" fontId="11" fillId="0" borderId="0"/>
    <xf numFmtId="165" fontId="1" fillId="0" borderId="0"/>
    <xf numFmtId="165" fontId="9" fillId="0" borderId="0"/>
    <xf numFmtId="165" fontId="1" fillId="0" borderId="0"/>
    <xf numFmtId="165" fontId="11" fillId="0" borderId="0"/>
    <xf numFmtId="165" fontId="1" fillId="0" borderId="0"/>
    <xf numFmtId="165" fontId="1" fillId="0" borderId="0"/>
    <xf numFmtId="165" fontId="1" fillId="0" borderId="0"/>
    <xf numFmtId="165" fontId="11" fillId="0" borderId="0"/>
    <xf numFmtId="165" fontId="11" fillId="0" borderId="0"/>
    <xf numFmtId="165" fontId="1" fillId="0" borderId="0"/>
    <xf numFmtId="165" fontId="11" fillId="0" borderId="0"/>
    <xf numFmtId="165" fontId="1" fillId="0" borderId="0"/>
    <xf numFmtId="165" fontId="11" fillId="0" borderId="0"/>
    <xf numFmtId="165" fontId="8" fillId="0" borderId="0"/>
    <xf numFmtId="165" fontId="9" fillId="0" borderId="0"/>
    <xf numFmtId="165" fontId="11" fillId="0" borderId="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1"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48" fillId="2" borderId="1" applyNumberFormat="0" applyFont="0" applyAlignment="0" applyProtection="0"/>
    <xf numFmtId="165" fontId="38" fillId="10" borderId="11" applyNumberFormat="0" applyAlignment="0" applyProtection="0"/>
    <xf numFmtId="165" fontId="38" fillId="44"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65" fontId="62" fillId="0" borderId="0"/>
    <xf numFmtId="165" fontId="62" fillId="0" borderId="0"/>
    <xf numFmtId="165" fontId="63" fillId="0" borderId="0">
      <alignment horizontal="left"/>
    </xf>
    <xf numFmtId="165" fontId="63" fillId="0" borderId="0">
      <alignment horizontal="left"/>
    </xf>
    <xf numFmtId="165" fontId="63" fillId="0" borderId="0">
      <alignment horizontal="left"/>
    </xf>
    <xf numFmtId="165" fontId="63" fillId="0" borderId="0">
      <alignment horizontal="left"/>
    </xf>
    <xf numFmtId="165" fontId="63" fillId="0" borderId="0">
      <alignment horizontal="center"/>
    </xf>
    <xf numFmtId="165" fontId="63" fillId="0" borderId="0">
      <alignment horizontal="center"/>
    </xf>
    <xf numFmtId="165" fontId="63" fillId="0" borderId="0">
      <alignment horizontal="center"/>
    </xf>
    <xf numFmtId="165" fontId="63" fillId="0" borderId="0">
      <alignment horizontal="center"/>
    </xf>
    <xf numFmtId="165" fontId="63" fillId="0" borderId="0">
      <alignment horizontal="center"/>
    </xf>
    <xf numFmtId="165" fontId="64" fillId="0" borderId="0">
      <alignment horizontal="left"/>
    </xf>
    <xf numFmtId="165" fontId="64" fillId="0" borderId="0">
      <alignment horizontal="left"/>
    </xf>
    <xf numFmtId="165" fontId="64" fillId="0" borderId="0">
      <alignment horizontal="left"/>
    </xf>
    <xf numFmtId="165" fontId="64" fillId="0" borderId="0">
      <alignment horizontal="left"/>
    </xf>
    <xf numFmtId="165" fontId="64" fillId="0" borderId="0">
      <alignment horizontal="left"/>
    </xf>
    <xf numFmtId="165" fontId="64" fillId="0" borderId="0">
      <alignment horizontal="center" vertical="center" wrapText="1"/>
    </xf>
    <xf numFmtId="165" fontId="64" fillId="0" borderId="0">
      <alignment horizontal="center" vertical="center" wrapText="1"/>
    </xf>
    <xf numFmtId="165" fontId="64" fillId="0" borderId="0">
      <alignment horizontal="center" vertical="center" wrapText="1"/>
    </xf>
    <xf numFmtId="165" fontId="64" fillId="0" borderId="0">
      <alignment horizontal="center" vertical="center" wrapText="1"/>
    </xf>
    <xf numFmtId="165" fontId="64" fillId="0" borderId="0">
      <alignment horizontal="center" vertical="center" wrapText="1"/>
    </xf>
    <xf numFmtId="165" fontId="11" fillId="0" borderId="0">
      <alignment horizontal="left" vertical="center" wrapText="1"/>
    </xf>
    <xf numFmtId="165" fontId="19" fillId="0" borderId="0">
      <alignment horizontal="left" vertical="center" wrapText="1"/>
    </xf>
    <xf numFmtId="165" fontId="28" fillId="0" borderId="0">
      <alignment horizontal="left" vertical="center" wrapText="1"/>
    </xf>
    <xf numFmtId="165" fontId="19" fillId="0" borderId="0">
      <alignment horizontal="left" vertical="center" wrapText="1"/>
    </xf>
    <xf numFmtId="165" fontId="19" fillId="0" borderId="0">
      <alignment horizontal="left" vertical="center" wrapText="1"/>
    </xf>
    <xf numFmtId="165" fontId="28" fillId="0" borderId="0">
      <alignment horizontal="left" vertical="center" wrapText="1"/>
    </xf>
    <xf numFmtId="165" fontId="28" fillId="0" borderId="0">
      <alignment horizontal="left" vertical="center" wrapText="1"/>
    </xf>
    <xf numFmtId="165" fontId="64" fillId="0" borderId="0">
      <alignment horizontal="right"/>
    </xf>
    <xf numFmtId="165" fontId="64" fillId="0" borderId="0">
      <alignment horizontal="right"/>
    </xf>
    <xf numFmtId="165" fontId="64" fillId="0" borderId="0">
      <alignment horizontal="right"/>
    </xf>
    <xf numFmtId="165" fontId="64" fillId="0" borderId="0">
      <alignment horizontal="right"/>
    </xf>
    <xf numFmtId="165" fontId="64" fillId="0" borderId="0">
      <alignment horizontal="right"/>
    </xf>
    <xf numFmtId="165" fontId="63" fillId="0" borderId="0">
      <alignment horizontal="left"/>
    </xf>
    <xf numFmtId="165" fontId="64" fillId="0" borderId="0">
      <alignment horizontal="left" vertical="center" wrapText="1"/>
    </xf>
    <xf numFmtId="165" fontId="64" fillId="0" borderId="0">
      <alignment horizontal="left" vertical="center" wrapText="1"/>
    </xf>
    <xf numFmtId="165" fontId="64" fillId="0" borderId="0">
      <alignment horizontal="left" vertical="center" wrapText="1"/>
    </xf>
    <xf numFmtId="165" fontId="64" fillId="0" borderId="0">
      <alignment horizontal="left" vertical="center" wrapText="1"/>
    </xf>
    <xf numFmtId="165" fontId="63" fillId="0" borderId="0">
      <alignment horizontal="left" vertical="center" wrapText="1"/>
    </xf>
    <xf numFmtId="165" fontId="63" fillId="0" borderId="0">
      <alignment horizontal="left" vertical="center" wrapText="1"/>
    </xf>
    <xf numFmtId="165" fontId="63" fillId="0" borderId="0">
      <alignment horizontal="left" vertical="center" wrapText="1"/>
    </xf>
    <xf numFmtId="165" fontId="63" fillId="0" borderId="0">
      <alignment horizontal="left" vertical="center" wrapText="1"/>
    </xf>
    <xf numFmtId="165" fontId="41" fillId="0" borderId="0" applyNumberFormat="0" applyFill="0" applyBorder="0" applyAlignment="0" applyProtection="0"/>
    <xf numFmtId="165" fontId="65" fillId="0" borderId="0" applyNumberFormat="0" applyFill="0" applyBorder="0" applyAlignment="0" applyProtection="0"/>
    <xf numFmtId="165" fontId="2" fillId="0" borderId="13" applyNumberFormat="0" applyFill="0" applyAlignment="0" applyProtection="0"/>
    <xf numFmtId="165" fontId="2" fillId="0" borderId="18" applyNumberFormat="0" applyFill="0" applyAlignment="0" applyProtection="0"/>
    <xf numFmtId="0" fontId="1" fillId="0" borderId="0"/>
    <xf numFmtId="0" fontId="33" fillId="0" borderId="8" applyNumberFormat="0" applyFill="0" applyAlignment="0" applyProtection="0"/>
    <xf numFmtId="0" fontId="36" fillId="7" borderId="0" applyNumberFormat="0" applyBorder="0" applyAlignment="0" applyProtection="0"/>
    <xf numFmtId="0" fontId="1" fillId="0" borderId="0"/>
    <xf numFmtId="0" fontId="1" fillId="0" borderId="0"/>
    <xf numFmtId="0" fontId="67" fillId="0" borderId="0">
      <alignment vertical="top"/>
    </xf>
    <xf numFmtId="0" fontId="67" fillId="0" borderId="0">
      <alignment vertical="top"/>
    </xf>
    <xf numFmtId="0" fontId="67" fillId="0" borderId="0">
      <alignment vertical="top"/>
    </xf>
    <xf numFmtId="0" fontId="68" fillId="0" borderId="0"/>
    <xf numFmtId="0" fontId="11" fillId="0" borderId="0"/>
    <xf numFmtId="0" fontId="8" fillId="0" borderId="0"/>
    <xf numFmtId="0" fontId="11" fillId="0" borderId="0"/>
    <xf numFmtId="164" fontId="11" fillId="0" borderId="0" applyFont="0" applyFill="0" applyBorder="0" applyAlignment="0" applyProtection="0"/>
    <xf numFmtId="0" fontId="1" fillId="0" borderId="0"/>
    <xf numFmtId="0" fontId="69" fillId="34" borderId="0" applyNumberFormat="0" applyBorder="0" applyAlignment="0" applyProtection="0"/>
    <xf numFmtId="0" fontId="69" fillId="40" borderId="0" applyNumberFormat="0" applyBorder="0" applyAlignment="0" applyProtection="0"/>
    <xf numFmtId="0" fontId="66" fillId="45" borderId="19" applyNumberFormat="0" applyAlignment="0" applyProtection="0"/>
    <xf numFmtId="0" fontId="70" fillId="0" borderId="0" applyNumberFormat="0" applyFill="0" applyBorder="0" applyAlignment="0" applyProtection="0"/>
    <xf numFmtId="0" fontId="44"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71" fillId="0" borderId="0" applyNumberFormat="0" applyFill="0" applyBorder="0" applyAlignment="0" applyProtection="0"/>
    <xf numFmtId="0" fontId="44" fillId="0" borderId="0" applyNumberFormat="0" applyFill="0" applyBorder="0" applyAlignment="0" applyProtection="0">
      <alignment vertical="top"/>
      <protection locked="0"/>
    </xf>
    <xf numFmtId="0" fontId="3" fillId="0" borderId="0" applyNumberFormat="0" applyFill="0" applyBorder="0" applyAlignment="0" applyProtection="0"/>
    <xf numFmtId="0" fontId="44" fillId="0" borderId="0" applyNumberFormat="0" applyFill="0" applyBorder="0" applyAlignment="0" applyProtection="0">
      <alignment vertical="top"/>
      <protection locked="0"/>
    </xf>
    <xf numFmtId="0" fontId="3" fillId="0" borderId="0" applyNumberForma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72" fillId="0" borderId="0"/>
    <xf numFmtId="0" fontId="1" fillId="0" borderId="0"/>
    <xf numFmtId="0" fontId="1" fillId="0" borderId="0"/>
    <xf numFmtId="0" fontId="1" fillId="0" borderId="0"/>
    <xf numFmtId="0" fontId="8" fillId="0" borderId="0"/>
    <xf numFmtId="0" fontId="11" fillId="0" borderId="0"/>
    <xf numFmtId="0" fontId="11" fillId="0" borderId="0"/>
    <xf numFmtId="0" fontId="46" fillId="0" borderId="0"/>
    <xf numFmtId="0" fontId="8" fillId="0" borderId="0"/>
    <xf numFmtId="0" fontId="8" fillId="0" borderId="0"/>
    <xf numFmtId="0" fontId="8" fillId="0" borderId="0"/>
    <xf numFmtId="0" fontId="1" fillId="0" borderId="0"/>
    <xf numFmtId="0" fontId="11" fillId="0" borderId="0"/>
    <xf numFmtId="0" fontId="1" fillId="0" borderId="0"/>
    <xf numFmtId="0" fontId="11" fillId="0" borderId="0"/>
    <xf numFmtId="0" fontId="8" fillId="0" borderId="0"/>
    <xf numFmtId="0" fontId="8" fillId="0" borderId="0"/>
    <xf numFmtId="0" fontId="1" fillId="0" borderId="0"/>
    <xf numFmtId="0" fontId="11" fillId="0" borderId="0"/>
    <xf numFmtId="0" fontId="11" fillId="0" borderId="0"/>
    <xf numFmtId="0" fontId="73" fillId="0" borderId="0" applyNumberFormat="0" applyFill="0" applyBorder="0" applyAlignment="0" applyProtection="0"/>
    <xf numFmtId="0" fontId="1" fillId="0" borderId="0"/>
    <xf numFmtId="0" fontId="74" fillId="0" borderId="0" applyNumberFormat="0" applyFill="0" applyBorder="0" applyAlignment="0" applyProtection="0"/>
    <xf numFmtId="0" fontId="75" fillId="0" borderId="0"/>
    <xf numFmtId="0" fontId="21" fillId="32" borderId="10" applyAlignment="0" applyProtection="0"/>
    <xf numFmtId="0" fontId="47" fillId="0" borderId="0" applyFill="0" applyBorder="0" applyAlignment="0" applyProtection="0"/>
    <xf numFmtId="9" fontId="75" fillId="0" borderId="0" applyFont="0" applyFill="0" applyBorder="0" applyAlignment="0" applyProtection="0"/>
    <xf numFmtId="165" fontId="1" fillId="0" borderId="0"/>
    <xf numFmtId="165" fontId="1" fillId="0" borderId="0"/>
    <xf numFmtId="165" fontId="1" fillId="0" borderId="0"/>
    <xf numFmtId="165" fontId="1" fillId="0" borderId="0"/>
    <xf numFmtId="0" fontId="11" fillId="0" borderId="0"/>
    <xf numFmtId="0" fontId="56" fillId="0" borderId="0" applyNumberFormat="0" applyFill="0" applyBorder="0" applyAlignment="0" applyProtection="0">
      <alignment vertical="top"/>
      <protection locked="0"/>
    </xf>
    <xf numFmtId="0" fontId="1" fillId="0" borderId="0"/>
    <xf numFmtId="0" fontId="8" fillId="0" borderId="0"/>
    <xf numFmtId="0" fontId="77" fillId="0" borderId="0"/>
    <xf numFmtId="0" fontId="1" fillId="0" borderId="0"/>
    <xf numFmtId="0" fontId="8" fillId="0" borderId="0"/>
    <xf numFmtId="9" fontId="8" fillId="0" borderId="0" applyFont="0" applyFill="0" applyBorder="0" applyAlignment="0" applyProtection="0"/>
    <xf numFmtId="0" fontId="8" fillId="0" borderId="0"/>
    <xf numFmtId="0" fontId="8" fillId="0" borderId="0"/>
    <xf numFmtId="0" fontId="76" fillId="47" borderId="0">
      <alignment vertical="center"/>
      <protection locked="0"/>
    </xf>
    <xf numFmtId="0" fontId="8" fillId="47" borderId="20">
      <alignment horizontal="center" vertical="center"/>
      <protection locked="0"/>
    </xf>
    <xf numFmtId="0" fontId="8" fillId="47" borderId="2">
      <alignment vertical="center"/>
      <protection locked="0"/>
    </xf>
    <xf numFmtId="0" fontId="8" fillId="46" borderId="0">
      <protection locked="0"/>
    </xf>
    <xf numFmtId="0" fontId="8" fillId="0" borderId="0"/>
    <xf numFmtId="0" fontId="8" fillId="0" borderId="0">
      <protection locked="0"/>
    </xf>
    <xf numFmtId="0" fontId="76" fillId="0" borderId="0">
      <protection locked="0"/>
    </xf>
    <xf numFmtId="164" fontId="1" fillId="0" borderId="0" applyFont="0" applyFill="0" applyBorder="0" applyAlignment="0" applyProtection="0"/>
    <xf numFmtId="164" fontId="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cellStyleXfs>
  <cellXfs count="308">
    <xf numFmtId="0" fontId="0" fillId="0" borderId="0" xfId="0"/>
    <xf numFmtId="0" fontId="4" fillId="0" borderId="0" xfId="0" applyFont="1"/>
    <xf numFmtId="0" fontId="3" fillId="0" borderId="0" xfId="1"/>
    <xf numFmtId="0" fontId="6" fillId="0" borderId="0" xfId="0" applyFont="1"/>
    <xf numFmtId="2" fontId="0" fillId="4" borderId="0" xfId="0" applyNumberFormat="1" applyFill="1" applyAlignment="1" applyProtection="1">
      <alignment horizontal="center"/>
      <protection locked="0"/>
    </xf>
    <xf numFmtId="9" fontId="0" fillId="4" borderId="0" xfId="3" applyFont="1" applyFill="1" applyAlignment="1" applyProtection="1">
      <alignment horizontal="center"/>
      <protection locked="0"/>
    </xf>
    <xf numFmtId="166" fontId="0" fillId="4" borderId="0" xfId="0" applyNumberFormat="1" applyFill="1" applyProtection="1">
      <protection locked="0"/>
    </xf>
    <xf numFmtId="0" fontId="0" fillId="0" borderId="0" xfId="0" applyAlignment="1">
      <alignment wrapText="1"/>
    </xf>
    <xf numFmtId="165" fontId="8" fillId="0" borderId="0" xfId="7" applyFont="1"/>
    <xf numFmtId="0" fontId="12" fillId="0" borderId="5" xfId="0" applyFont="1" applyBorder="1" applyAlignment="1">
      <alignment vertical="center" wrapText="1"/>
    </xf>
    <xf numFmtId="1" fontId="18" fillId="4" borderId="0" xfId="0" applyNumberFormat="1" applyFont="1" applyFill="1" applyProtection="1">
      <protection locked="0"/>
    </xf>
    <xf numFmtId="0" fontId="18" fillId="4" borderId="0" xfId="0" applyFont="1" applyFill="1"/>
    <xf numFmtId="0" fontId="15" fillId="0" borderId="0" xfId="0" applyFont="1"/>
    <xf numFmtId="0" fontId="20" fillId="0" borderId="0" xfId="0" applyFont="1"/>
    <xf numFmtId="167" fontId="17" fillId="0" borderId="0" xfId="3" applyNumberFormat="1" applyFont="1" applyFill="1" applyBorder="1" applyAlignment="1" applyProtection="1">
      <alignment horizontal="center"/>
      <protection locked="0"/>
    </xf>
    <xf numFmtId="2" fontId="22" fillId="0" borderId="4" xfId="3" applyNumberFormat="1" applyFont="1" applyFill="1" applyBorder="1" applyAlignment="1" applyProtection="1">
      <alignment horizontal="center" wrapText="1"/>
      <protection locked="0"/>
    </xf>
    <xf numFmtId="0" fontId="0" fillId="0" borderId="4" xfId="0" applyBorder="1"/>
    <xf numFmtId="0" fontId="16" fillId="0" borderId="4" xfId="0" applyFont="1" applyBorder="1"/>
    <xf numFmtId="0" fontId="15" fillId="0" borderId="4" xfId="0" applyFont="1" applyBorder="1"/>
    <xf numFmtId="0" fontId="17" fillId="0" borderId="0" xfId="0" applyFont="1"/>
    <xf numFmtId="166" fontId="17" fillId="0" borderId="4" xfId="0" applyNumberFormat="1" applyFont="1" applyBorder="1"/>
    <xf numFmtId="2" fontId="22" fillId="0" borderId="4" xfId="3" applyNumberFormat="1" applyFont="1" applyFill="1" applyBorder="1" applyAlignment="1" applyProtection="1">
      <alignment horizontal="left" wrapText="1"/>
      <protection locked="0"/>
    </xf>
    <xf numFmtId="0" fontId="18" fillId="0" borderId="0" xfId="0" applyFont="1"/>
    <xf numFmtId="0" fontId="11" fillId="5" borderId="0" xfId="5" applyFont="1" applyFill="1"/>
    <xf numFmtId="0" fontId="13" fillId="0" borderId="0" xfId="0" applyFont="1"/>
    <xf numFmtId="0" fontId="13" fillId="0" borderId="4" xfId="0" applyFont="1" applyBorder="1"/>
    <xf numFmtId="0" fontId="13" fillId="0" borderId="4" xfId="0" applyFont="1" applyBorder="1" applyAlignment="1">
      <alignment horizontal="left" wrapText="1"/>
    </xf>
    <xf numFmtId="0" fontId="13" fillId="0" borderId="4" xfId="0" applyFont="1" applyBorder="1" applyAlignment="1">
      <alignment horizontal="left"/>
    </xf>
    <xf numFmtId="167" fontId="17" fillId="0" borderId="0" xfId="3" applyNumberFormat="1" applyFont="1"/>
    <xf numFmtId="167" fontId="17" fillId="0" borderId="0" xfId="0" applyNumberFormat="1" applyFont="1"/>
    <xf numFmtId="166" fontId="17" fillId="0" borderId="0" xfId="0" applyNumberFormat="1" applyFont="1"/>
    <xf numFmtId="167" fontId="17" fillId="0" borderId="4" xfId="3" applyNumberFormat="1" applyFont="1" applyBorder="1"/>
    <xf numFmtId="167" fontId="17" fillId="0" borderId="4" xfId="0" applyNumberFormat="1" applyFont="1" applyBorder="1"/>
    <xf numFmtId="0" fontId="23" fillId="0" borderId="0" xfId="0" applyFont="1" applyAlignment="1">
      <alignment vertical="center"/>
    </xf>
    <xf numFmtId="0" fontId="13" fillId="0" borderId="2" xfId="0" applyFont="1" applyBorder="1"/>
    <xf numFmtId="0" fontId="3" fillId="0" borderId="4" xfId="1" applyBorder="1"/>
    <xf numFmtId="2" fontId="22" fillId="0" borderId="2" xfId="3" applyNumberFormat="1" applyFont="1" applyFill="1" applyBorder="1" applyAlignment="1" applyProtection="1">
      <alignment horizontal="left" wrapText="1"/>
      <protection locked="0"/>
    </xf>
    <xf numFmtId="0" fontId="13" fillId="0" borderId="2" xfId="0" applyFont="1" applyBorder="1" applyAlignment="1">
      <alignment horizontal="left" wrapText="1"/>
    </xf>
    <xf numFmtId="0" fontId="13" fillId="0" borderId="0" xfId="0" applyFont="1" applyAlignment="1">
      <alignment horizontal="left"/>
    </xf>
    <xf numFmtId="167" fontId="17" fillId="0" borderId="0" xfId="3" applyNumberFormat="1" applyFont="1" applyBorder="1" applyAlignment="1">
      <alignment horizontal="right"/>
    </xf>
    <xf numFmtId="167" fontId="17" fillId="0" borderId="4" xfId="3" applyNumberFormat="1" applyFont="1" applyBorder="1" applyAlignment="1">
      <alignment horizontal="right"/>
    </xf>
    <xf numFmtId="3" fontId="17" fillId="0" borderId="0" xfId="0" applyNumberFormat="1" applyFont="1" applyAlignment="1">
      <alignment horizontal="right"/>
    </xf>
    <xf numFmtId="3" fontId="17" fillId="0" borderId="0" xfId="3" applyNumberFormat="1" applyFont="1" applyBorder="1" applyAlignment="1">
      <alignment horizontal="right"/>
    </xf>
    <xf numFmtId="0" fontId="18" fillId="0" borderId="0" xfId="0" applyFont="1" applyAlignment="1">
      <alignment horizontal="left"/>
    </xf>
    <xf numFmtId="0" fontId="13" fillId="0" borderId="3" xfId="0" applyFont="1" applyBorder="1" applyAlignment="1">
      <alignment horizontal="left"/>
    </xf>
    <xf numFmtId="0" fontId="26" fillId="0" borderId="0" xfId="0" applyFont="1"/>
    <xf numFmtId="0" fontId="22" fillId="0" borderId="4" xfId="0" applyFont="1" applyBorder="1" applyAlignment="1">
      <alignment horizontal="left" vertical="center"/>
    </xf>
    <xf numFmtId="0" fontId="22" fillId="0" borderId="4" xfId="0" applyFont="1" applyBorder="1" applyAlignment="1">
      <alignment horizontal="center" vertical="center"/>
    </xf>
    <xf numFmtId="0" fontId="22" fillId="0" borderId="0" xfId="0" applyFont="1" applyAlignment="1">
      <alignment horizontal="left" vertical="center"/>
    </xf>
    <xf numFmtId="0" fontId="19" fillId="0" borderId="0" xfId="0" applyFont="1" applyAlignment="1">
      <alignment horizontal="center" vertical="center"/>
    </xf>
    <xf numFmtId="0" fontId="27" fillId="0" borderId="0" xfId="0" applyFont="1"/>
    <xf numFmtId="166" fontId="22" fillId="0" borderId="0" xfId="0" applyNumberFormat="1" applyFont="1" applyAlignment="1" applyProtection="1">
      <alignment horizontal="left" vertical="top" wrapText="1"/>
      <protection locked="0"/>
    </xf>
    <xf numFmtId="166" fontId="10" fillId="4" borderId="4" xfId="0" applyNumberFormat="1" applyFont="1" applyFill="1" applyBorder="1" applyAlignment="1" applyProtection="1">
      <alignment vertical="center"/>
      <protection locked="0"/>
    </xf>
    <xf numFmtId="166" fontId="22" fillId="0" borderId="4" xfId="0" applyNumberFormat="1" applyFont="1" applyBorder="1" applyAlignment="1" applyProtection="1">
      <alignment horizontal="left" vertical="top" wrapText="1"/>
      <protection locked="0"/>
    </xf>
    <xf numFmtId="166" fontId="22" fillId="0" borderId="4" xfId="0" applyNumberFormat="1" applyFont="1" applyBorder="1" applyAlignment="1">
      <alignment vertical="center" wrapText="1"/>
    </xf>
    <xf numFmtId="2" fontId="22" fillId="0" borderId="4" xfId="0" applyNumberFormat="1" applyFont="1" applyBorder="1" applyAlignment="1" applyProtection="1">
      <alignment horizontal="center" vertical="center" wrapText="1"/>
      <protection locked="0"/>
    </xf>
    <xf numFmtId="1" fontId="22" fillId="0" borderId="0" xfId="0" applyNumberFormat="1" applyFont="1" applyAlignment="1" applyProtection="1">
      <alignment horizontal="left" vertical="center" wrapText="1"/>
      <protection locked="0"/>
    </xf>
    <xf numFmtId="1" fontId="19" fillId="0" borderId="0" xfId="0" applyNumberFormat="1" applyFont="1" applyAlignment="1" applyProtection="1">
      <alignment horizontal="left" vertical="center" wrapText="1"/>
      <protection locked="0"/>
    </xf>
    <xf numFmtId="166" fontId="11" fillId="4" borderId="0" xfId="6" applyNumberFormat="1" applyFont="1" applyFill="1" applyBorder="1" applyAlignment="1" applyProtection="1">
      <alignment vertical="top"/>
      <protection locked="0"/>
    </xf>
    <xf numFmtId="0" fontId="24" fillId="4" borderId="0" xfId="0" applyFont="1" applyFill="1"/>
    <xf numFmtId="0" fontId="6" fillId="0" borderId="4" xfId="0" applyFont="1" applyBorder="1"/>
    <xf numFmtId="2" fontId="22" fillId="0" borderId="4" xfId="0" applyNumberFormat="1" applyFont="1" applyBorder="1" applyAlignment="1" applyProtection="1">
      <alignment horizontal="left" vertical="center" wrapText="1"/>
      <protection locked="0"/>
    </xf>
    <xf numFmtId="167" fontId="22" fillId="0" borderId="0" xfId="0" applyNumberFormat="1" applyFont="1" applyAlignment="1">
      <alignment horizontal="center" wrapText="1"/>
    </xf>
    <xf numFmtId="1" fontId="22" fillId="0" borderId="0" xfId="0" applyNumberFormat="1" applyFont="1" applyAlignment="1" applyProtection="1">
      <alignment horizontal="left" wrapText="1"/>
      <protection locked="0"/>
    </xf>
    <xf numFmtId="0" fontId="13" fillId="0" borderId="0" xfId="0" applyFont="1" applyAlignment="1">
      <alignment wrapText="1"/>
    </xf>
    <xf numFmtId="0" fontId="16" fillId="0" borderId="0" xfId="0" applyFont="1"/>
    <xf numFmtId="167" fontId="22" fillId="0" borderId="0" xfId="3" applyNumberFormat="1" applyFont="1" applyFill="1" applyBorder="1" applyAlignment="1" applyProtection="1">
      <alignment horizontal="center" wrapText="1"/>
      <protection locked="0"/>
    </xf>
    <xf numFmtId="0" fontId="13" fillId="0" borderId="4" xfId="0" applyFont="1" applyBorder="1" applyAlignment="1">
      <alignment horizontal="center"/>
    </xf>
    <xf numFmtId="166" fontId="11" fillId="4" borderId="0" xfId="6" applyNumberFormat="1" applyFont="1" applyFill="1" applyBorder="1" applyAlignment="1" applyProtection="1">
      <alignment horizontal="left" vertical="top"/>
      <protection locked="0"/>
    </xf>
    <xf numFmtId="0" fontId="19" fillId="0" borderId="0" xfId="0" applyFont="1" applyAlignment="1">
      <alignment horizontal="right" vertical="center"/>
    </xf>
    <xf numFmtId="0" fontId="17" fillId="0" borderId="0" xfId="0" applyFont="1" applyAlignment="1">
      <alignment horizontal="right"/>
    </xf>
    <xf numFmtId="0" fontId="13" fillId="0" borderId="0" xfId="0" applyFont="1" applyAlignment="1">
      <alignment horizontal="left" indent="1"/>
    </xf>
    <xf numFmtId="0" fontId="16" fillId="0" borderId="3" xfId="0" applyFont="1" applyBorder="1"/>
    <xf numFmtId="167" fontId="17" fillId="0" borderId="0" xfId="3" applyNumberFormat="1" applyFont="1" applyBorder="1"/>
    <xf numFmtId="166" fontId="17" fillId="0" borderId="0" xfId="3" applyNumberFormat="1" applyFont="1" applyBorder="1"/>
    <xf numFmtId="2" fontId="22" fillId="0" borderId="0" xfId="3" applyNumberFormat="1" applyFont="1" applyFill="1" applyBorder="1" applyAlignment="1" applyProtection="1">
      <alignment horizontal="left" wrapText="1"/>
      <protection locked="0"/>
    </xf>
    <xf numFmtId="1" fontId="22" fillId="0" borderId="4" xfId="0" applyNumberFormat="1" applyFont="1" applyBorder="1" applyAlignment="1" applyProtection="1">
      <alignment horizontal="left"/>
      <protection locked="0"/>
    </xf>
    <xf numFmtId="1" fontId="22" fillId="0" borderId="0" xfId="0" applyNumberFormat="1" applyFont="1" applyAlignment="1" applyProtection="1">
      <alignment horizontal="left"/>
      <protection locked="0"/>
    </xf>
    <xf numFmtId="168" fontId="17" fillId="0" borderId="0" xfId="0" applyNumberFormat="1" applyFont="1" applyAlignment="1">
      <alignment horizontal="right"/>
    </xf>
    <xf numFmtId="168" fontId="17" fillId="0" borderId="4" xfId="0" applyNumberFormat="1" applyFont="1" applyBorder="1" applyAlignment="1">
      <alignment horizontal="right"/>
    </xf>
    <xf numFmtId="0" fontId="28" fillId="0" borderId="0" xfId="0" applyFont="1" applyAlignment="1">
      <alignment horizontal="center"/>
    </xf>
    <xf numFmtId="167" fontId="17" fillId="0" borderId="3" xfId="3" applyNumberFormat="1" applyFont="1" applyBorder="1" applyAlignment="1">
      <alignment horizontal="right"/>
    </xf>
    <xf numFmtId="167" fontId="0" fillId="0" borderId="0" xfId="3" applyNumberFormat="1" applyFont="1"/>
    <xf numFmtId="0" fontId="13" fillId="0" borderId="0" xfId="0" applyFont="1" applyAlignment="1">
      <alignment horizontal="center"/>
    </xf>
    <xf numFmtId="166" fontId="22" fillId="0" borderId="0" xfId="0" applyNumberFormat="1" applyFont="1" applyAlignment="1" applyProtection="1">
      <alignment horizontal="left" vertical="top"/>
      <protection locked="0"/>
    </xf>
    <xf numFmtId="166" fontId="22" fillId="0" borderId="4" xfId="0" applyNumberFormat="1" applyFont="1" applyBorder="1" applyAlignment="1" applyProtection="1">
      <alignment horizontal="left" vertical="top"/>
      <protection locked="0"/>
    </xf>
    <xf numFmtId="169" fontId="24" fillId="4" borderId="0" xfId="0" applyNumberFormat="1" applyFont="1" applyFill="1"/>
    <xf numFmtId="167" fontId="19" fillId="0" borderId="0" xfId="0" applyNumberFormat="1" applyFont="1" applyAlignment="1">
      <alignment horizontal="right" vertical="center"/>
    </xf>
    <xf numFmtId="167" fontId="19" fillId="0" borderId="4" xfId="0" applyNumberFormat="1" applyFont="1" applyBorder="1" applyAlignment="1">
      <alignment horizontal="right" vertical="center"/>
    </xf>
    <xf numFmtId="169" fontId="19" fillId="0" borderId="0" xfId="12" applyNumberFormat="1" applyFont="1" applyFill="1" applyBorder="1" applyAlignment="1" applyProtection="1">
      <alignment horizontal="left" vertical="center"/>
      <protection locked="0"/>
    </xf>
    <xf numFmtId="169" fontId="19" fillId="0" borderId="4" xfId="12" applyNumberFormat="1" applyFont="1" applyFill="1" applyBorder="1" applyAlignment="1" applyProtection="1">
      <alignment horizontal="left" vertical="center"/>
      <protection locked="0"/>
    </xf>
    <xf numFmtId="167" fontId="19" fillId="4" borderId="0" xfId="3" applyNumberFormat="1" applyFont="1" applyFill="1" applyBorder="1" applyAlignment="1" applyProtection="1">
      <alignment horizontal="right" vertical="center"/>
      <protection locked="0"/>
    </xf>
    <xf numFmtId="0" fontId="11" fillId="0" borderId="0" xfId="0" applyFont="1" applyAlignment="1">
      <alignment vertical="center"/>
    </xf>
    <xf numFmtId="166" fontId="11" fillId="0" borderId="0" xfId="0" applyNumberFormat="1" applyFont="1" applyAlignment="1" applyProtection="1">
      <alignment horizontal="left" vertical="center"/>
      <protection locked="0"/>
    </xf>
    <xf numFmtId="0" fontId="11" fillId="4" borderId="0" xfId="11" applyFont="1" applyFill="1" applyAlignment="1">
      <alignment horizontal="justify" vertical="top" wrapText="1"/>
    </xf>
    <xf numFmtId="0" fontId="24" fillId="0" borderId="0" xfId="0" applyFont="1"/>
    <xf numFmtId="0" fontId="31" fillId="0" borderId="4" xfId="0" applyFont="1" applyBorder="1"/>
    <xf numFmtId="0" fontId="13" fillId="0" borderId="6" xfId="0" applyFont="1" applyBorder="1" applyAlignment="1">
      <alignment horizontal="left"/>
    </xf>
    <xf numFmtId="167" fontId="17" fillId="0" borderId="6" xfId="3" applyNumberFormat="1" applyFont="1" applyBorder="1"/>
    <xf numFmtId="2" fontId="22" fillId="0" borderId="6" xfId="3" applyNumberFormat="1" applyFont="1" applyFill="1" applyBorder="1" applyAlignment="1" applyProtection="1">
      <alignment horizontal="left" wrapText="1"/>
      <protection locked="0"/>
    </xf>
    <xf numFmtId="0" fontId="0" fillId="0" borderId="6" xfId="0" applyBorder="1"/>
    <xf numFmtId="3" fontId="17" fillId="0" borderId="6" xfId="0" applyNumberFormat="1" applyFont="1" applyBorder="1" applyAlignment="1">
      <alignment horizontal="right"/>
    </xf>
    <xf numFmtId="3" fontId="17" fillId="0" borderId="6" xfId="3" applyNumberFormat="1" applyFont="1" applyBorder="1" applyAlignment="1">
      <alignment horizontal="right"/>
    </xf>
    <xf numFmtId="0" fontId="15" fillId="0" borderId="6" xfId="0" applyFont="1" applyBorder="1"/>
    <xf numFmtId="0" fontId="25" fillId="0" borderId="6" xfId="1" applyFont="1" applyBorder="1"/>
    <xf numFmtId="165" fontId="8" fillId="0" borderId="6" xfId="7" applyFont="1" applyBorder="1"/>
    <xf numFmtId="0" fontId="18" fillId="0" borderId="0" xfId="0" applyFont="1" applyAlignment="1">
      <alignment horizontal="left" vertical="center"/>
    </xf>
    <xf numFmtId="0" fontId="28" fillId="0" borderId="6" xfId="0" applyFont="1" applyBorder="1" applyAlignment="1">
      <alignment horizontal="center"/>
    </xf>
    <xf numFmtId="167" fontId="19" fillId="0" borderId="0" xfId="3" applyNumberFormat="1" applyFont="1" applyFill="1" applyBorder="1"/>
    <xf numFmtId="0" fontId="24" fillId="4" borderId="0" xfId="0" applyFont="1" applyFill="1" applyAlignment="1">
      <alignment horizontal="left"/>
    </xf>
    <xf numFmtId="166" fontId="11" fillId="4" borderId="0" xfId="6" applyNumberFormat="1" applyFont="1" applyFill="1" applyBorder="1" applyAlignment="1" applyProtection="1">
      <alignment horizontal="left" vertical="center"/>
      <protection locked="0"/>
    </xf>
    <xf numFmtId="0" fontId="12" fillId="0" borderId="6" xfId="0" applyFont="1" applyBorder="1" applyAlignment="1">
      <alignment vertical="center" wrapText="1"/>
    </xf>
    <xf numFmtId="0" fontId="78" fillId="0" borderId="4" xfId="0" applyFont="1" applyBorder="1"/>
    <xf numFmtId="0" fontId="78" fillId="0" borderId="0" xfId="0" applyFont="1"/>
    <xf numFmtId="0" fontId="78" fillId="0" borderId="6" xfId="0" applyFont="1" applyBorder="1"/>
    <xf numFmtId="0" fontId="76" fillId="0" borderId="0" xfId="0" applyFont="1"/>
    <xf numFmtId="165" fontId="76" fillId="0" borderId="6" xfId="7" applyFont="1" applyBorder="1"/>
    <xf numFmtId="1" fontId="76" fillId="0" borderId="0" xfId="0" applyNumberFormat="1" applyFont="1" applyAlignment="1" applyProtection="1">
      <alignment horizontal="left" wrapText="1"/>
      <protection locked="0"/>
    </xf>
    <xf numFmtId="0" fontId="13" fillId="0" borderId="5" xfId="0" applyFont="1" applyBorder="1" applyAlignment="1">
      <alignment wrapText="1"/>
    </xf>
    <xf numFmtId="0" fontId="79" fillId="4" borderId="0" xfId="0" applyFont="1" applyFill="1" applyAlignment="1">
      <alignment horizontal="left" vertical="center" wrapText="1"/>
    </xf>
    <xf numFmtId="3" fontId="80" fillId="4" borderId="0" xfId="0" applyNumberFormat="1" applyFont="1" applyFill="1" applyAlignment="1">
      <alignment horizontal="right" vertical="center"/>
    </xf>
    <xf numFmtId="167" fontId="17" fillId="0" borderId="0" xfId="3" applyNumberFormat="1" applyFont="1" applyFill="1" applyBorder="1"/>
    <xf numFmtId="0" fontId="79" fillId="4" borderId="6" xfId="0" applyFont="1" applyFill="1" applyBorder="1" applyAlignment="1">
      <alignment horizontal="left" vertical="center" wrapText="1"/>
    </xf>
    <xf numFmtId="3" fontId="80" fillId="4" borderId="6" xfId="0" applyNumberFormat="1" applyFont="1" applyFill="1" applyBorder="1" applyAlignment="1">
      <alignment horizontal="right" vertical="center"/>
    </xf>
    <xf numFmtId="166" fontId="17" fillId="0" borderId="6" xfId="3" applyNumberFormat="1" applyFont="1" applyBorder="1"/>
    <xf numFmtId="167" fontId="0" fillId="0" borderId="0" xfId="3" applyNumberFormat="1" applyFont="1" applyFill="1"/>
    <xf numFmtId="0" fontId="76" fillId="0" borderId="4" xfId="0" applyFont="1" applyBorder="1"/>
    <xf numFmtId="166" fontId="10" fillId="4" borderId="0" xfId="0" applyNumberFormat="1" applyFont="1" applyFill="1" applyAlignment="1" applyProtection="1">
      <alignment vertical="center"/>
      <protection locked="0"/>
    </xf>
    <xf numFmtId="166" fontId="22" fillId="0" borderId="4" xfId="0" applyNumberFormat="1" applyFont="1" applyBorder="1" applyAlignment="1">
      <alignment horizontal="right" vertical="center" wrapText="1"/>
    </xf>
    <xf numFmtId="0" fontId="22" fillId="0" borderId="4" xfId="0" applyFont="1" applyBorder="1" applyAlignment="1">
      <alignment horizontal="center" vertical="center" wrapText="1"/>
    </xf>
    <xf numFmtId="0" fontId="81" fillId="0" borderId="0" xfId="0" applyFont="1" applyAlignment="1">
      <alignment horizontal="left" vertical="center"/>
    </xf>
    <xf numFmtId="0" fontId="82" fillId="0" borderId="0" xfId="0" applyFont="1"/>
    <xf numFmtId="0" fontId="83" fillId="0" borderId="0" xfId="0" applyFont="1" applyAlignment="1">
      <alignment horizontal="left"/>
    </xf>
    <xf numFmtId="0" fontId="25" fillId="0" borderId="0" xfId="1" applyFont="1" applyFill="1"/>
    <xf numFmtId="0" fontId="25" fillId="0" borderId="0" xfId="1" applyFont="1" applyAlignment="1">
      <alignment horizontal="left" indent="2"/>
    </xf>
    <xf numFmtId="0" fontId="25" fillId="0" borderId="0" xfId="1" quotePrefix="1" applyFont="1" applyAlignment="1">
      <alignment horizontal="left" indent="2"/>
    </xf>
    <xf numFmtId="0" fontId="25" fillId="0" borderId="0" xfId="1" quotePrefix="1" applyFont="1" applyFill="1"/>
    <xf numFmtId="0" fontId="25" fillId="0" borderId="0" xfId="1" applyFont="1"/>
    <xf numFmtId="0" fontId="11" fillId="4" borderId="0" xfId="11" applyFont="1" applyFill="1" applyAlignment="1">
      <alignment vertical="center"/>
    </xf>
    <xf numFmtId="0" fontId="17" fillId="0" borderId="0" xfId="0" applyFont="1" applyAlignment="1">
      <alignment horizontal="left"/>
    </xf>
    <xf numFmtId="0" fontId="85" fillId="0" borderId="0" xfId="0" applyFont="1" applyAlignment="1">
      <alignment vertical="center"/>
    </xf>
    <xf numFmtId="0" fontId="84" fillId="0" borderId="0" xfId="0" applyFont="1" applyAlignment="1">
      <alignment vertical="center"/>
    </xf>
    <xf numFmtId="0" fontId="86" fillId="0" borderId="0" xfId="0" applyFont="1" applyAlignment="1">
      <alignment vertical="center"/>
    </xf>
    <xf numFmtId="0" fontId="84" fillId="0" borderId="0" xfId="0" applyFont="1" applyAlignment="1">
      <alignment horizontal="left" vertical="center"/>
    </xf>
    <xf numFmtId="0" fontId="22" fillId="0" borderId="4" xfId="0" applyFont="1" applyBorder="1" applyAlignment="1">
      <alignment horizontal="left" vertical="center" wrapText="1"/>
    </xf>
    <xf numFmtId="166" fontId="19" fillId="0" borderId="0" xfId="0" applyNumberFormat="1" applyFont="1" applyAlignment="1" applyProtection="1">
      <alignment horizontal="left" vertical="top" wrapText="1" indent="1"/>
      <protection locked="0"/>
    </xf>
    <xf numFmtId="167" fontId="19" fillId="0" borderId="0" xfId="0" applyNumberFormat="1" applyFont="1" applyAlignment="1">
      <alignment horizontal="center" wrapText="1"/>
    </xf>
    <xf numFmtId="167" fontId="19" fillId="0" borderId="4" xfId="0" applyNumberFormat="1" applyFont="1" applyBorder="1" applyAlignment="1">
      <alignment horizontal="center" wrapText="1"/>
    </xf>
    <xf numFmtId="167" fontId="19" fillId="0" borderId="0" xfId="3" applyNumberFormat="1" applyFont="1" applyFill="1" applyBorder="1" applyAlignment="1" applyProtection="1">
      <alignment horizontal="center" wrapText="1"/>
      <protection locked="0"/>
    </xf>
    <xf numFmtId="166" fontId="19" fillId="0" borderId="0" xfId="0" applyNumberFormat="1" applyFont="1" applyAlignment="1" applyProtection="1">
      <alignment horizontal="left" vertical="center" indent="1"/>
      <protection locked="0"/>
    </xf>
    <xf numFmtId="167" fontId="19" fillId="0" borderId="0" xfId="3" applyNumberFormat="1" applyFont="1" applyFill="1" applyBorder="1" applyAlignment="1" applyProtection="1">
      <alignment horizontal="center" vertical="center" wrapText="1"/>
      <protection locked="0"/>
    </xf>
    <xf numFmtId="167" fontId="19" fillId="0" borderId="0" xfId="3" applyNumberFormat="1" applyFont="1" applyFill="1" applyBorder="1" applyAlignment="1">
      <alignment horizontal="center" wrapText="1"/>
    </xf>
    <xf numFmtId="0" fontId="2" fillId="0" borderId="0" xfId="0" applyFont="1"/>
    <xf numFmtId="0" fontId="88" fillId="0" borderId="0" xfId="0" applyFont="1" applyAlignment="1">
      <alignment vertical="center"/>
    </xf>
    <xf numFmtId="1" fontId="17" fillId="0" borderId="0" xfId="3" applyNumberFormat="1" applyFont="1" applyBorder="1"/>
    <xf numFmtId="0" fontId="87" fillId="0" borderId="0" xfId="0" applyFont="1"/>
    <xf numFmtId="170" fontId="8" fillId="0" borderId="0" xfId="848" applyNumberFormat="1" applyAlignment="1">
      <alignment horizontal="right" vertical="center"/>
    </xf>
    <xf numFmtId="167" fontId="17" fillId="0" borderId="3" xfId="0" applyNumberFormat="1" applyFont="1" applyBorder="1"/>
    <xf numFmtId="166" fontId="17" fillId="0" borderId="3" xfId="0" applyNumberFormat="1" applyFont="1" applyBorder="1"/>
    <xf numFmtId="3" fontId="17" fillId="0" borderId="3" xfId="0" applyNumberFormat="1" applyFont="1" applyBorder="1" applyAlignment="1">
      <alignment horizontal="right"/>
    </xf>
    <xf numFmtId="9" fontId="17" fillId="0" borderId="3" xfId="3" applyFont="1" applyBorder="1" applyAlignment="1">
      <alignment horizontal="right"/>
    </xf>
    <xf numFmtId="167" fontId="19" fillId="0" borderId="0" xfId="3" applyNumberFormat="1" applyFont="1"/>
    <xf numFmtId="0" fontId="14" fillId="0" borderId="0" xfId="0" applyFont="1" applyAlignment="1">
      <alignment horizontal="right" vertical="center"/>
    </xf>
    <xf numFmtId="167" fontId="14" fillId="0" borderId="0" xfId="0" applyNumberFormat="1" applyFont="1" applyAlignment="1">
      <alignment horizontal="right" vertical="center"/>
    </xf>
    <xf numFmtId="168" fontId="14" fillId="0" borderId="0" xfId="0" applyNumberFormat="1" applyFont="1" applyAlignment="1">
      <alignment horizontal="right" vertical="center"/>
    </xf>
    <xf numFmtId="0" fontId="19" fillId="0" borderId="0" xfId="0" applyFont="1" applyAlignment="1">
      <alignment horizontal="left"/>
    </xf>
    <xf numFmtId="0" fontId="19" fillId="0" borderId="0" xfId="0" applyFont="1" applyAlignment="1">
      <alignment horizontal="right"/>
    </xf>
    <xf numFmtId="0" fontId="22" fillId="0" borderId="5" xfId="0" applyFont="1" applyBorder="1" applyAlignment="1">
      <alignment vertical="center" wrapText="1"/>
    </xf>
    <xf numFmtId="0" fontId="13" fillId="0" borderId="0" xfId="0" applyFont="1" applyAlignment="1">
      <alignment horizontal="left" vertical="center"/>
    </xf>
    <xf numFmtId="169" fontId="14" fillId="0" borderId="0" xfId="12" applyNumberFormat="1" applyFont="1" applyFill="1" applyAlignment="1">
      <alignment horizontal="right" vertical="center"/>
    </xf>
    <xf numFmtId="167" fontId="14" fillId="0" borderId="0" xfId="3" applyNumberFormat="1" applyFont="1" applyFill="1" applyAlignment="1">
      <alignment horizontal="right" vertical="center"/>
    </xf>
    <xf numFmtId="167" fontId="19" fillId="0" borderId="0" xfId="3" applyNumberFormat="1" applyFont="1" applyFill="1" applyAlignment="1">
      <alignment horizontal="right" vertical="center"/>
    </xf>
    <xf numFmtId="2" fontId="14" fillId="0" borderId="0" xfId="0" applyNumberFormat="1" applyFont="1" applyAlignment="1">
      <alignment horizontal="right" vertical="center"/>
    </xf>
    <xf numFmtId="169" fontId="14" fillId="0" borderId="0" xfId="12" applyNumberFormat="1" applyFont="1" applyFill="1" applyBorder="1" applyAlignment="1">
      <alignment horizontal="right" vertical="center"/>
    </xf>
    <xf numFmtId="167" fontId="14" fillId="0" borderId="0" xfId="3" applyNumberFormat="1" applyFont="1" applyFill="1" applyBorder="1" applyAlignment="1">
      <alignment horizontal="right" vertical="center"/>
    </xf>
    <xf numFmtId="167" fontId="19" fillId="0" borderId="0" xfId="3" applyNumberFormat="1" applyFont="1" applyFill="1" applyBorder="1" applyAlignment="1">
      <alignment horizontal="right" vertical="center"/>
    </xf>
    <xf numFmtId="167" fontId="0" fillId="0" borderId="0" xfId="0" applyNumberFormat="1"/>
    <xf numFmtId="171" fontId="19" fillId="0" borderId="0" xfId="12" applyNumberFormat="1" applyFont="1" applyFill="1" applyBorder="1" applyAlignment="1">
      <alignment horizontal="right" vertical="center"/>
    </xf>
    <xf numFmtId="171" fontId="19" fillId="0" borderId="0" xfId="12" applyNumberFormat="1" applyFont="1" applyFill="1" applyProtection="1">
      <protection locked="0"/>
    </xf>
    <xf numFmtId="3" fontId="0" fillId="0" borderId="0" xfId="0" applyNumberFormat="1"/>
    <xf numFmtId="171" fontId="19" fillId="0" borderId="0" xfId="12" applyNumberFormat="1" applyFont="1" applyFill="1" applyBorder="1" applyProtection="1">
      <protection locked="0"/>
    </xf>
    <xf numFmtId="0" fontId="13" fillId="0" borderId="2" xfId="0" applyFont="1" applyBorder="1" applyAlignment="1">
      <alignment horizontal="center" vertical="center" wrapText="1"/>
    </xf>
    <xf numFmtId="2" fontId="22" fillId="0" borderId="2" xfId="3" applyNumberFormat="1" applyFont="1" applyFill="1" applyBorder="1" applyAlignment="1" applyProtection="1">
      <alignment horizontal="center" vertical="center" wrapText="1"/>
      <protection locked="0"/>
    </xf>
    <xf numFmtId="0" fontId="13" fillId="0" borderId="2" xfId="0" applyFont="1" applyBorder="1" applyAlignment="1">
      <alignment horizontal="center" vertical="center"/>
    </xf>
    <xf numFmtId="2" fontId="22" fillId="0" borderId="0" xfId="3" applyNumberFormat="1"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0" fillId="0" borderId="0" xfId="0" applyAlignment="1">
      <alignment horizontal="center"/>
    </xf>
    <xf numFmtId="166" fontId="17" fillId="0" borderId="0" xfId="0" applyNumberFormat="1" applyFont="1" applyAlignment="1">
      <alignment horizontal="center" vertical="center"/>
    </xf>
    <xf numFmtId="166" fontId="17" fillId="0" borderId="0" xfId="3" applyNumberFormat="1" applyFont="1" applyBorder="1" applyAlignment="1">
      <alignment horizontal="center" vertical="center"/>
    </xf>
    <xf numFmtId="0" fontId="13" fillId="0" borderId="0" xfId="0" applyFont="1" applyAlignment="1">
      <alignment horizontal="center" vertical="center"/>
    </xf>
    <xf numFmtId="166" fontId="17" fillId="0" borderId="0" xfId="3" applyNumberFormat="1" applyFont="1" applyFill="1" applyBorder="1" applyAlignment="1">
      <alignment horizontal="center" vertical="center"/>
    </xf>
    <xf numFmtId="166" fontId="17" fillId="0" borderId="4" xfId="0" applyNumberFormat="1" applyFont="1" applyBorder="1" applyAlignment="1">
      <alignment horizontal="center" vertical="center"/>
    </xf>
    <xf numFmtId="166" fontId="17" fillId="0" borderId="4" xfId="3" applyNumberFormat="1" applyFont="1" applyBorder="1" applyAlignment="1">
      <alignment horizontal="center" vertical="center"/>
    </xf>
    <xf numFmtId="166" fontId="17" fillId="0" borderId="4" xfId="3" applyNumberFormat="1" applyFont="1" applyFill="1" applyBorder="1" applyAlignment="1">
      <alignment horizontal="center" vertical="center"/>
    </xf>
    <xf numFmtId="0" fontId="92" fillId="0" borderId="0" xfId="0" applyFont="1"/>
    <xf numFmtId="169" fontId="17" fillId="0" borderId="0" xfId="12" applyNumberFormat="1" applyFont="1" applyBorder="1"/>
    <xf numFmtId="0" fontId="19" fillId="0" borderId="0" xfId="0" applyFont="1"/>
    <xf numFmtId="167" fontId="19" fillId="0" borderId="0" xfId="3" applyNumberFormat="1" applyFont="1" applyFill="1" applyBorder="1" applyAlignment="1" applyProtection="1">
      <alignment horizontal="center"/>
      <protection locked="0"/>
    </xf>
    <xf numFmtId="167" fontId="17" fillId="0" borderId="3" xfId="3" applyNumberFormat="1" applyFont="1" applyFill="1" applyBorder="1"/>
    <xf numFmtId="167" fontId="17" fillId="0" borderId="4" xfId="3" applyNumberFormat="1" applyFont="1" applyFill="1" applyBorder="1"/>
    <xf numFmtId="0" fontId="17" fillId="0" borderId="3" xfId="0" applyFont="1" applyBorder="1"/>
    <xf numFmtId="0" fontId="0" fillId="0" borderId="0" xfId="0" applyAlignment="1">
      <alignment horizontal="center" vertical="center"/>
    </xf>
    <xf numFmtId="2" fontId="22" fillId="0" borderId="4" xfId="3" applyNumberFormat="1" applyFont="1" applyFill="1" applyBorder="1" applyAlignment="1" applyProtection="1">
      <alignment horizontal="center" vertical="center" wrapText="1"/>
      <protection locked="0"/>
    </xf>
    <xf numFmtId="167" fontId="19" fillId="0" borderId="0" xfId="3" applyNumberFormat="1" applyFont="1" applyBorder="1"/>
    <xf numFmtId="1" fontId="18" fillId="4" borderId="0" xfId="0" applyNumberFormat="1" applyFont="1" applyFill="1" applyAlignment="1" applyProtection="1">
      <alignment wrapText="1"/>
      <protection locked="0"/>
    </xf>
    <xf numFmtId="2" fontId="15" fillId="4" borderId="0" xfId="0" applyNumberFormat="1" applyFont="1" applyFill="1" applyAlignment="1" applyProtection="1">
      <alignment horizontal="center"/>
      <protection locked="0"/>
    </xf>
    <xf numFmtId="1" fontId="15" fillId="4" borderId="0" xfId="0" applyNumberFormat="1" applyFont="1" applyFill="1" applyProtection="1">
      <protection locked="0"/>
    </xf>
    <xf numFmtId="167" fontId="22" fillId="0" borderId="0" xfId="3" applyNumberFormat="1" applyFont="1" applyFill="1" applyAlignment="1" applyProtection="1">
      <alignment horizontal="center" wrapText="1"/>
      <protection locked="0"/>
    </xf>
    <xf numFmtId="167" fontId="13" fillId="0" borderId="0" xfId="0" applyNumberFormat="1" applyFont="1"/>
    <xf numFmtId="167" fontId="19" fillId="0" borderId="0" xfId="3" applyNumberFormat="1" applyFont="1" applyFill="1" applyAlignment="1" applyProtection="1">
      <alignment horizontal="center" wrapText="1"/>
      <protection locked="0"/>
    </xf>
    <xf numFmtId="167" fontId="19" fillId="0" borderId="0" xfId="3" applyNumberFormat="1" applyFont="1" applyFill="1" applyAlignment="1" applyProtection="1">
      <alignment horizontal="center" vertical="center" wrapText="1"/>
      <protection locked="0"/>
    </xf>
    <xf numFmtId="0" fontId="89" fillId="0" borderId="0" xfId="0" applyFont="1" applyAlignment="1">
      <alignment wrapText="1"/>
    </xf>
    <xf numFmtId="166" fontId="14" fillId="0" borderId="0" xfId="0" applyNumberFormat="1" applyFont="1" applyAlignment="1">
      <alignment horizontal="right" vertical="center"/>
    </xf>
    <xf numFmtId="0" fontId="13" fillId="0" borderId="0" xfId="0" applyFont="1" applyAlignment="1">
      <alignment horizontal="left" wrapText="1"/>
    </xf>
    <xf numFmtId="0" fontId="22" fillId="0" borderId="0" xfId="0" applyFont="1" applyAlignment="1">
      <alignment horizontal="left"/>
    </xf>
    <xf numFmtId="3" fontId="19" fillId="0" borderId="0" xfId="0" applyNumberFormat="1" applyFont="1" applyAlignment="1">
      <alignment horizontal="right"/>
    </xf>
    <xf numFmtId="9" fontId="19" fillId="0" borderId="0" xfId="3" applyFont="1" applyBorder="1" applyAlignment="1">
      <alignment horizontal="right"/>
    </xf>
    <xf numFmtId="1" fontId="0" fillId="0" borderId="0" xfId="3" applyNumberFormat="1" applyFont="1"/>
    <xf numFmtId="172" fontId="18" fillId="0" borderId="0" xfId="0" applyNumberFormat="1" applyFont="1"/>
    <xf numFmtId="172" fontId="0" fillId="0" borderId="0" xfId="0" applyNumberFormat="1"/>
    <xf numFmtId="172" fontId="2" fillId="0" borderId="0" xfId="0" applyNumberFormat="1" applyFont="1"/>
    <xf numFmtId="0" fontId="95" fillId="0" borderId="0" xfId="0" applyFont="1"/>
    <xf numFmtId="0" fontId="46" fillId="0" borderId="0" xfId="0" applyFont="1"/>
    <xf numFmtId="3" fontId="78" fillId="0" borderId="0" xfId="1377" applyNumberFormat="1" applyFont="1"/>
    <xf numFmtId="3" fontId="43" fillId="0" borderId="0" xfId="1377" applyNumberFormat="1" applyFont="1"/>
    <xf numFmtId="0" fontId="24" fillId="0" borderId="0" xfId="0" applyFont="1" applyAlignment="1">
      <alignment horizontal="left" vertical="center" wrapText="1"/>
    </xf>
    <xf numFmtId="0" fontId="22" fillId="0" borderId="0" xfId="0" applyFont="1" applyAlignment="1">
      <alignment horizontal="right" vertical="center"/>
    </xf>
    <xf numFmtId="3" fontId="19" fillId="0" borderId="0" xfId="0" applyNumberFormat="1" applyFont="1" applyAlignment="1">
      <alignment horizontal="right" vertical="center"/>
    </xf>
    <xf numFmtId="0" fontId="22" fillId="0" borderId="0" xfId="0" applyFont="1" applyAlignment="1">
      <alignment vertical="center"/>
    </xf>
    <xf numFmtId="3" fontId="19" fillId="0" borderId="0" xfId="0" applyNumberFormat="1" applyFont="1" applyAlignment="1">
      <alignment vertical="center" wrapText="1"/>
    </xf>
    <xf numFmtId="1" fontId="0" fillId="0" borderId="0" xfId="3" applyNumberFormat="1" applyFont="1" applyBorder="1"/>
    <xf numFmtId="3" fontId="19" fillId="0" borderId="0" xfId="0" applyNumberFormat="1" applyFont="1" applyAlignment="1">
      <alignment vertical="center"/>
    </xf>
    <xf numFmtId="10" fontId="0" fillId="0" borderId="0" xfId="3" applyNumberFormat="1" applyFont="1"/>
    <xf numFmtId="0" fontId="22" fillId="0" borderId="2" xfId="0" applyFont="1" applyBorder="1" applyAlignment="1">
      <alignment horizontal="left" vertical="center"/>
    </xf>
    <xf numFmtId="0" fontId="22" fillId="0" borderId="0" xfId="0" applyFont="1" applyAlignment="1">
      <alignment horizontal="left" vertical="center" wrapText="1"/>
    </xf>
    <xf numFmtId="3" fontId="17" fillId="0" borderId="0" xfId="0" applyNumberFormat="1" applyFont="1"/>
    <xf numFmtId="10" fontId="0" fillId="0" borderId="0" xfId="3" applyNumberFormat="1" applyFont="1" applyBorder="1"/>
    <xf numFmtId="2" fontId="17" fillId="0" borderId="0" xfId="0" applyNumberFormat="1" applyFont="1"/>
    <xf numFmtId="0" fontId="13" fillId="0" borderId="4" xfId="0" applyFont="1" applyBorder="1" applyAlignment="1">
      <alignment horizontal="left" vertical="center"/>
    </xf>
    <xf numFmtId="169" fontId="14" fillId="0" borderId="4" xfId="12" applyNumberFormat="1" applyFont="1" applyFill="1" applyBorder="1" applyAlignment="1">
      <alignment horizontal="right" vertical="center"/>
    </xf>
    <xf numFmtId="167" fontId="14" fillId="0" borderId="4" xfId="3" applyNumberFormat="1" applyFont="1" applyFill="1" applyBorder="1" applyAlignment="1">
      <alignment horizontal="right" vertical="center"/>
    </xf>
    <xf numFmtId="167" fontId="19" fillId="0" borderId="4" xfId="3" applyNumberFormat="1" applyFont="1" applyFill="1" applyBorder="1" applyAlignment="1">
      <alignment horizontal="right" vertical="center"/>
    </xf>
    <xf numFmtId="166" fontId="14" fillId="0" borderId="4" xfId="0" applyNumberFormat="1" applyFont="1" applyBorder="1" applyAlignment="1">
      <alignment horizontal="right" vertical="center"/>
    </xf>
    <xf numFmtId="0" fontId="19" fillId="0" borderId="4" xfId="0" applyFont="1" applyBorder="1"/>
    <xf numFmtId="167" fontId="19" fillId="0" borderId="4" xfId="3" applyNumberFormat="1" applyFont="1" applyFill="1" applyBorder="1" applyAlignment="1" applyProtection="1">
      <alignment horizontal="center"/>
      <protection locked="0"/>
    </xf>
    <xf numFmtId="1" fontId="17" fillId="0" borderId="4" xfId="3" applyNumberFormat="1" applyFont="1" applyFill="1" applyBorder="1"/>
    <xf numFmtId="167" fontId="17" fillId="0" borderId="0" xfId="3" applyNumberFormat="1" applyFont="1" applyFill="1" applyBorder="1" applyAlignment="1">
      <alignment horizontal="right"/>
    </xf>
    <xf numFmtId="167" fontId="17" fillId="0" borderId="4" xfId="3" applyNumberFormat="1" applyFont="1" applyFill="1" applyBorder="1" applyAlignment="1">
      <alignment horizontal="right"/>
    </xf>
    <xf numFmtId="0" fontId="14" fillId="0" borderId="4" xfId="0" applyFont="1" applyBorder="1" applyAlignment="1">
      <alignment horizontal="right" vertical="center"/>
    </xf>
    <xf numFmtId="168" fontId="14" fillId="0" borderId="4" xfId="0" applyNumberFormat="1" applyFont="1" applyBorder="1" applyAlignment="1">
      <alignment horizontal="right" vertical="center"/>
    </xf>
    <xf numFmtId="167" fontId="14" fillId="0" borderId="4" xfId="0" applyNumberFormat="1" applyFont="1" applyBorder="1" applyAlignment="1">
      <alignment horizontal="right" vertical="center"/>
    </xf>
    <xf numFmtId="0" fontId="17" fillId="0" borderId="4" xfId="0" applyFont="1" applyBorder="1" applyAlignment="1">
      <alignment horizontal="right"/>
    </xf>
    <xf numFmtId="0" fontId="22" fillId="0" borderId="4" xfId="0" applyFont="1" applyBorder="1" applyAlignment="1">
      <alignment horizontal="left"/>
    </xf>
    <xf numFmtId="3" fontId="19" fillId="0" borderId="4" xfId="0" applyNumberFormat="1" applyFont="1" applyBorder="1" applyAlignment="1">
      <alignment horizontal="right"/>
    </xf>
    <xf numFmtId="9" fontId="19" fillId="0" borderId="4" xfId="3" applyFont="1" applyFill="1" applyBorder="1" applyAlignment="1">
      <alignment horizontal="right"/>
    </xf>
    <xf numFmtId="1" fontId="76" fillId="0" borderId="4" xfId="0" applyNumberFormat="1" applyFont="1" applyBorder="1" applyAlignment="1" applyProtection="1">
      <alignment horizontal="left" wrapText="1"/>
      <protection locked="0"/>
    </xf>
    <xf numFmtId="167" fontId="19" fillId="0" borderId="4" xfId="3" applyNumberFormat="1" applyFont="1" applyFill="1" applyBorder="1"/>
    <xf numFmtId="0" fontId="24" fillId="0" borderId="0" xfId="0" applyFont="1" applyAlignment="1">
      <alignment horizontal="left" vertical="center"/>
    </xf>
    <xf numFmtId="0" fontId="19" fillId="0" borderId="4" xfId="0" applyFont="1" applyBorder="1" applyAlignment="1">
      <alignment horizontal="right" vertical="center"/>
    </xf>
    <xf numFmtId="167" fontId="2" fillId="0" borderId="0" xfId="0" applyNumberFormat="1" applyFont="1"/>
    <xf numFmtId="9" fontId="0" fillId="0" borderId="4" xfId="0" applyNumberFormat="1" applyBorder="1"/>
    <xf numFmtId="0" fontId="22" fillId="0" borderId="4" xfId="0" applyFont="1" applyBorder="1" applyAlignment="1">
      <alignment horizontal="right" vertical="center"/>
    </xf>
    <xf numFmtId="3" fontId="19" fillId="0" borderId="4" xfId="0" applyNumberFormat="1" applyFont="1" applyBorder="1" applyAlignment="1">
      <alignment vertical="center"/>
    </xf>
    <xf numFmtId="3" fontId="19" fillId="0" borderId="4" xfId="0" applyNumberFormat="1" applyFont="1" applyBorder="1" applyAlignment="1">
      <alignment horizontal="right" vertical="center"/>
    </xf>
    <xf numFmtId="171" fontId="19" fillId="0" borderId="4" xfId="12" applyNumberFormat="1" applyFont="1" applyFill="1" applyBorder="1" applyProtection="1">
      <protection locked="0"/>
    </xf>
    <xf numFmtId="3" fontId="19" fillId="0" borderId="4" xfId="0" applyNumberFormat="1" applyFont="1" applyBorder="1" applyAlignment="1">
      <alignment vertical="center" wrapText="1"/>
    </xf>
    <xf numFmtId="167" fontId="19" fillId="0" borderId="4" xfId="3" applyNumberFormat="1" applyFont="1" applyFill="1" applyBorder="1" applyAlignment="1">
      <alignment vertical="center" wrapText="1"/>
    </xf>
    <xf numFmtId="167" fontId="19" fillId="0" borderId="4" xfId="3" applyNumberFormat="1" applyFont="1" applyFill="1" applyBorder="1" applyProtection="1">
      <protection locked="0"/>
    </xf>
    <xf numFmtId="3" fontId="17" fillId="0" borderId="4" xfId="0" applyNumberFormat="1" applyFont="1" applyBorder="1"/>
    <xf numFmtId="0" fontId="17" fillId="0" borderId="4" xfId="0" applyFont="1" applyBorder="1"/>
    <xf numFmtId="2" fontId="17" fillId="0" borderId="4" xfId="0" applyNumberFormat="1" applyFont="1" applyBorder="1"/>
    <xf numFmtId="169" fontId="17" fillId="0" borderId="4" xfId="12" applyNumberFormat="1" applyFont="1" applyFill="1" applyBorder="1"/>
    <xf numFmtId="1" fontId="22" fillId="0" borderId="4" xfId="0" applyNumberFormat="1" applyFont="1" applyBorder="1" applyAlignment="1" applyProtection="1">
      <alignment horizontal="left" vertical="center" wrapText="1"/>
      <protection locked="0"/>
    </xf>
    <xf numFmtId="1" fontId="19" fillId="0" borderId="4" xfId="0" applyNumberFormat="1" applyFont="1" applyBorder="1" applyAlignment="1" applyProtection="1">
      <alignment horizontal="left" vertical="center" wrapText="1"/>
      <protection locked="0"/>
    </xf>
    <xf numFmtId="167" fontId="19" fillId="0" borderId="4" xfId="3" applyNumberFormat="1" applyFont="1" applyFill="1" applyBorder="1" applyAlignment="1">
      <alignment horizontal="center" wrapText="1"/>
    </xf>
    <xf numFmtId="0" fontId="19" fillId="0" borderId="4" xfId="0" applyFont="1" applyBorder="1" applyAlignment="1">
      <alignment horizontal="left"/>
    </xf>
    <xf numFmtId="0" fontId="19" fillId="0" borderId="4" xfId="0" applyFont="1" applyBorder="1" applyAlignment="1">
      <alignment horizontal="right"/>
    </xf>
    <xf numFmtId="1" fontId="22" fillId="0" borderId="21" xfId="0" applyNumberFormat="1" applyFont="1" applyBorder="1" applyAlignment="1" applyProtection="1">
      <alignment horizontal="left"/>
      <protection locked="0"/>
    </xf>
    <xf numFmtId="167" fontId="17" fillId="0" borderId="21" xfId="3" applyNumberFormat="1" applyFont="1" applyFill="1" applyBorder="1" applyAlignment="1" applyProtection="1">
      <alignment horizontal="center"/>
      <protection locked="0"/>
    </xf>
    <xf numFmtId="167" fontId="17" fillId="0" borderId="21" xfId="0" applyNumberFormat="1" applyFont="1" applyBorder="1"/>
    <xf numFmtId="166" fontId="17" fillId="0" borderId="21" xfId="0" applyNumberFormat="1" applyFont="1" applyBorder="1"/>
    <xf numFmtId="166" fontId="17" fillId="0" borderId="22" xfId="0" applyNumberFormat="1" applyFont="1" applyBorder="1"/>
    <xf numFmtId="0" fontId="22" fillId="0" borderId="23" xfId="0" applyFont="1" applyBorder="1" applyAlignment="1">
      <alignment horizontal="center" vertical="center" wrapText="1"/>
    </xf>
    <xf numFmtId="49" fontId="22" fillId="0" borderId="0" xfId="0" applyNumberFormat="1" applyFont="1" applyAlignment="1">
      <alignment horizontal="center" vertical="center" wrapText="1"/>
    </xf>
    <xf numFmtId="0" fontId="22" fillId="0" borderId="21" xfId="0" applyFont="1" applyBorder="1" applyAlignment="1">
      <alignment horizontal="center" vertical="center" wrapText="1"/>
    </xf>
    <xf numFmtId="166" fontId="22" fillId="0" borderId="0" xfId="0" applyNumberFormat="1" applyFont="1" applyAlignment="1">
      <alignment horizontal="center" vertical="center" wrapText="1"/>
    </xf>
    <xf numFmtId="167" fontId="19" fillId="0" borderId="0" xfId="3" applyNumberFormat="1" applyFont="1" applyAlignment="1">
      <alignment horizontal="right" vertical="center"/>
    </xf>
    <xf numFmtId="167" fontId="19" fillId="0" borderId="4" xfId="3" applyNumberFormat="1" applyFont="1" applyBorder="1" applyAlignment="1">
      <alignment horizontal="right" vertical="center"/>
    </xf>
    <xf numFmtId="0" fontId="18" fillId="0" borderId="0" xfId="0" applyFont="1" applyAlignment="1"/>
    <xf numFmtId="1" fontId="18" fillId="4" borderId="0" xfId="0" applyNumberFormat="1" applyFont="1" applyFill="1" applyAlignment="1" applyProtection="1">
      <alignment horizontal="left" wrapText="1"/>
      <protection locked="0"/>
    </xf>
    <xf numFmtId="0" fontId="76" fillId="0" borderId="0" xfId="0" applyFont="1" applyAlignment="1">
      <alignment horizontal="left" vertical="center"/>
    </xf>
    <xf numFmtId="0" fontId="18" fillId="4" borderId="0" xfId="0" applyFont="1" applyFill="1" applyAlignment="1">
      <alignment horizontal="left" wrapText="1"/>
    </xf>
    <xf numFmtId="0" fontId="97" fillId="48" borderId="0" xfId="0" applyFont="1" applyFill="1" applyAlignment="1">
      <alignment horizontal="center"/>
    </xf>
    <xf numFmtId="0" fontId="13" fillId="0" borderId="4" xfId="0" applyFont="1" applyBorder="1" applyAlignment="1">
      <alignment horizontal="center"/>
    </xf>
    <xf numFmtId="0" fontId="13" fillId="0" borderId="2" xfId="0" applyFont="1" applyBorder="1" applyAlignment="1">
      <alignment horizontal="center"/>
    </xf>
    <xf numFmtId="49" fontId="22" fillId="0" borderId="2" xfId="3" applyNumberFormat="1" applyFont="1" applyFill="1" applyBorder="1" applyAlignment="1" applyProtection="1">
      <alignment horizontal="center" wrapText="1"/>
      <protection locked="0"/>
    </xf>
    <xf numFmtId="0" fontId="13" fillId="0" borderId="3" xfId="0" applyFont="1" applyBorder="1" applyAlignment="1">
      <alignment horizontal="left" wrapText="1"/>
    </xf>
    <xf numFmtId="0" fontId="13" fillId="0" borderId="4" xfId="0" applyFont="1" applyBorder="1" applyAlignment="1">
      <alignment horizontal="left" wrapText="1"/>
    </xf>
    <xf numFmtId="0" fontId="18" fillId="0" borderId="0" xfId="0" applyFont="1" applyAlignment="1">
      <alignment horizontal="left" vertical="center" wrapText="1"/>
    </xf>
    <xf numFmtId="166" fontId="11" fillId="4" borderId="3" xfId="6" applyNumberFormat="1" applyFont="1" applyFill="1" applyBorder="1" applyAlignment="1" applyProtection="1">
      <alignment horizontal="left" vertical="top"/>
      <protection locked="0"/>
    </xf>
    <xf numFmtId="166" fontId="11" fillId="4" borderId="0" xfId="6" applyNumberFormat="1" applyFont="1" applyFill="1" applyBorder="1" applyAlignment="1" applyProtection="1">
      <alignment horizontal="left" vertical="top"/>
      <protection locked="0"/>
    </xf>
    <xf numFmtId="0" fontId="24" fillId="4" borderId="0" xfId="0" applyFont="1" applyFill="1" applyAlignment="1">
      <alignment horizontal="left"/>
    </xf>
    <xf numFmtId="166" fontId="11" fillId="4" borderId="0" xfId="6" applyNumberFormat="1" applyFont="1" applyFill="1" applyBorder="1" applyAlignment="1" applyProtection="1">
      <alignment horizontal="left" vertical="center"/>
      <protection locked="0"/>
    </xf>
    <xf numFmtId="166" fontId="22" fillId="0" borderId="2" xfId="0" applyNumberFormat="1" applyFont="1" applyBorder="1" applyAlignment="1">
      <alignment horizontal="center" vertical="center" wrapText="1"/>
    </xf>
    <xf numFmtId="166" fontId="22" fillId="0" borderId="3" xfId="0" applyNumberFormat="1" applyFont="1" applyBorder="1" applyAlignment="1">
      <alignment horizontal="center" vertical="center" wrapText="1"/>
    </xf>
    <xf numFmtId="166" fontId="22" fillId="0" borderId="23" xfId="0" applyNumberFormat="1" applyFont="1" applyBorder="1" applyAlignment="1">
      <alignment horizontal="center" vertical="center" wrapText="1"/>
    </xf>
    <xf numFmtId="0" fontId="22" fillId="0" borderId="2" xfId="0" applyFont="1" applyBorder="1" applyAlignment="1">
      <alignment horizontal="center" vertical="center"/>
    </xf>
    <xf numFmtId="0" fontId="22" fillId="0" borderId="4" xfId="0" applyFont="1" applyBorder="1" applyAlignment="1">
      <alignment horizontal="center" vertical="center"/>
    </xf>
  </cellXfs>
  <cellStyles count="1432">
    <cellStyle name=" 1" xfId="1353" xr:uid="{C8CAAF41-5475-474F-ACDC-2C743721F9C8}"/>
    <cellStyle name=" 1 2" xfId="1354" xr:uid="{615A99E4-25CB-4BDD-864F-95C25A497561}"/>
    <cellStyle name=" 1 2 2" xfId="1355" xr:uid="{7886DE4B-3AC0-4CEC-9EEE-0E79C3942F76}"/>
    <cellStyle name="20% - Accent1 10" xfId="37" xr:uid="{02EE577C-ED60-4933-9AA0-97490FF09678}"/>
    <cellStyle name="20% - Accent1 2" xfId="38" xr:uid="{FFF8D7D9-8448-40F7-BF3A-E16282C24588}"/>
    <cellStyle name="20% - Accent1 2 2" xfId="39" xr:uid="{BA2B4C95-21E0-48AB-B3CF-F3CF651E1A8F}"/>
    <cellStyle name="20% - Accent1 2 2 2" xfId="40" xr:uid="{48C89B1D-4C5B-4AF9-9B73-5AF2D5BC90BF}"/>
    <cellStyle name="20% - Accent1 2 2 2 2" xfId="41" xr:uid="{F23153EB-5722-4F2F-8EEA-AF9F59AA7684}"/>
    <cellStyle name="20% - Accent1 2 2 2 2 2" xfId="42" xr:uid="{8972BD45-8321-485D-A64F-740B40D42568}"/>
    <cellStyle name="20% - Accent1 2 2 2 3" xfId="43" xr:uid="{D5A1C070-B7CC-4A5C-94AF-967077CF6C92}"/>
    <cellStyle name="20% - Accent1 2 2 2 3 2" xfId="44" xr:uid="{5490305D-BE3A-40F9-A3A5-30C75A8EF829}"/>
    <cellStyle name="20% - Accent1 2 2 2 4" xfId="45" xr:uid="{2D134463-FFED-4AD5-9F8E-94E801CB35F9}"/>
    <cellStyle name="20% - Accent1 2 2 3" xfId="46" xr:uid="{B79CF8F9-2DCD-4A2A-B156-9C2C59A0B6C1}"/>
    <cellStyle name="20% - Accent1 2 2 3 2" xfId="47" xr:uid="{EFCE3B5C-755C-43C5-BD36-637208624191}"/>
    <cellStyle name="20% - Accent1 2 2 4" xfId="48" xr:uid="{50EEF88C-59C5-4084-9A64-632B684C0894}"/>
    <cellStyle name="20% - Accent1 2 2 4 2" xfId="49" xr:uid="{D9289D60-5B50-4FE4-A271-8C84BC500717}"/>
    <cellStyle name="20% - Accent1 2 2 5" xfId="50" xr:uid="{1CE54A4D-C968-418D-9E3A-5FBB4C665718}"/>
    <cellStyle name="20% - Accent1 2 3" xfId="51" xr:uid="{175C448D-B70F-4C03-B824-5159D3EF159F}"/>
    <cellStyle name="20% - Accent1 2 3 2" xfId="52" xr:uid="{E0290AE1-6A26-49C5-BB47-662A16018DF4}"/>
    <cellStyle name="20% - Accent1 2 3 2 2" xfId="53" xr:uid="{39B92553-B45B-4ABE-A0B8-51EE81D15C3A}"/>
    <cellStyle name="20% - Accent1 2 3 3" xfId="54" xr:uid="{568DE6D4-A6BF-48DB-83A2-6983E1F71D69}"/>
    <cellStyle name="20% - Accent1 2 3 3 2" xfId="55" xr:uid="{DB72DF8B-6703-4A38-9182-142161CA2D93}"/>
    <cellStyle name="20% - Accent1 2 3 4" xfId="56" xr:uid="{44924ED6-3DA5-43E3-A414-27431ACBE946}"/>
    <cellStyle name="20% - Accent1 2 4" xfId="57" xr:uid="{8AE58513-3768-4048-B557-3EE00103760B}"/>
    <cellStyle name="20% - Accent1 2 4 2" xfId="58" xr:uid="{34EB7630-73DB-492F-8C6E-6596B6FD019A}"/>
    <cellStyle name="20% - Accent1 2 4 2 2" xfId="59" xr:uid="{4A5F5DA3-13A9-4827-B4DE-CF76845CBE3C}"/>
    <cellStyle name="20% - Accent1 2 4 3" xfId="60" xr:uid="{3FBF4EB8-EDA6-47D2-B68D-E57148BB2C72}"/>
    <cellStyle name="20% - Accent1 2 4 3 2" xfId="61" xr:uid="{D74D8900-1ACE-4809-BC1D-10923002F16E}"/>
    <cellStyle name="20% - Accent1 2 4 4" xfId="62" xr:uid="{E0BAD33C-21D0-4734-B3A1-A1D082B2D67C}"/>
    <cellStyle name="20% - Accent1 2 5" xfId="63" xr:uid="{A2578A7A-DE8B-4502-8DFF-15B2D96C8804}"/>
    <cellStyle name="20% - Accent1 2 5 2" xfId="64" xr:uid="{4E23A89A-D1B8-47CF-9DD1-7A425288FDC8}"/>
    <cellStyle name="20% - Accent1 2 5 2 2" xfId="65" xr:uid="{748D4D09-15E5-40AD-BBF6-529DBB1B39F3}"/>
    <cellStyle name="20% - Accent1 2 5 3" xfId="66" xr:uid="{6362D367-8698-4A13-A054-83900F724CB0}"/>
    <cellStyle name="20% - Accent1 2 5 3 2" xfId="67" xr:uid="{CE72D333-4B08-48E6-A2A8-41A8FDA24701}"/>
    <cellStyle name="20% - Accent1 2 5 4" xfId="68" xr:uid="{A6B95B26-96FD-4338-B423-FD0AAE635BF2}"/>
    <cellStyle name="20% - Accent1 2 6" xfId="69" xr:uid="{91635F10-21A9-47D9-8B4F-DC727F1F1507}"/>
    <cellStyle name="20% - Accent1 2 6 2" xfId="70" xr:uid="{43825BA4-83D3-4B0C-BA16-7EC3DE500F08}"/>
    <cellStyle name="20% - Accent1 2 7" xfId="71" xr:uid="{4C35AB92-BB46-4031-B88F-20A767E0D632}"/>
    <cellStyle name="20% - Accent1 2 7 2" xfId="72" xr:uid="{EE8CBC0C-8EAD-4DDC-94A3-60A8B4764F98}"/>
    <cellStyle name="20% - Accent1 2 8" xfId="73" xr:uid="{0498DA13-C9C6-4230-8186-05F71262C232}"/>
    <cellStyle name="20% - Accent1 3" xfId="74" xr:uid="{165D80F8-D2B8-4846-8C5D-BDE710A2AE9A}"/>
    <cellStyle name="20% - Accent1 3 2" xfId="75" xr:uid="{02D50351-C109-4ED1-85EF-3FFB14B728D0}"/>
    <cellStyle name="20% - Accent1 3 2 2" xfId="76" xr:uid="{B36A9EC0-C441-4F73-AD7C-E6A4961D4F6E}"/>
    <cellStyle name="20% - Accent1 3 2 2 2" xfId="77" xr:uid="{7D29A062-2507-4240-95F8-1567358B35EB}"/>
    <cellStyle name="20% - Accent1 3 2 3" xfId="78" xr:uid="{775B0868-F243-4CCC-A437-E388E5342178}"/>
    <cellStyle name="20% - Accent1 3 2 3 2" xfId="79" xr:uid="{04D89F8E-F4A3-4A1E-A798-895BC8040F97}"/>
    <cellStyle name="20% - Accent1 3 2 4" xfId="80" xr:uid="{1B06F1B2-AC69-4007-8198-70845CED32F0}"/>
    <cellStyle name="20% - Accent1 3 3" xfId="81" xr:uid="{B58EDF0C-19D6-4B48-864A-4211D1D5F1E3}"/>
    <cellStyle name="20% - Accent1 3 3 2" xfId="82" xr:uid="{DF84A189-05B8-4E30-96E1-7C1BCBB614FC}"/>
    <cellStyle name="20% - Accent1 3 4" xfId="83" xr:uid="{4FAF7ECD-F5BF-4104-BBD8-13CB3E5AB5AF}"/>
    <cellStyle name="20% - Accent1 3 4 2" xfId="84" xr:uid="{36F72D02-F20E-47F3-ACB0-F5FB3CA0EDB1}"/>
    <cellStyle name="20% - Accent1 3 5" xfId="85" xr:uid="{E4BED1DE-FD75-497B-BF12-465892EFF28B}"/>
    <cellStyle name="20% - Accent1 4" xfId="86" xr:uid="{1C1021FF-E31D-4C16-88CA-8E65DACD0FF5}"/>
    <cellStyle name="20% - Accent1 4 2" xfId="87" xr:uid="{B4D88AB1-1EA9-45E6-884F-EE275B366DDA}"/>
    <cellStyle name="20% - Accent1 4 2 2" xfId="88" xr:uid="{6894B546-ED53-473B-AC6F-E20EEDFCCC6A}"/>
    <cellStyle name="20% - Accent1 4 3" xfId="89" xr:uid="{B0B06B10-1C3B-4F75-BCB3-54F427ED83A1}"/>
    <cellStyle name="20% - Accent1 4 3 2" xfId="90" xr:uid="{0A4C72ED-33C0-4BC3-A25A-5865FED0849D}"/>
    <cellStyle name="20% - Accent1 4 4" xfId="91" xr:uid="{70F04A0C-BFE0-476E-AC46-2A1B10A3B220}"/>
    <cellStyle name="20% - Accent1 5" xfId="92" xr:uid="{2A3F118A-9287-4508-81EA-E3DD978355F5}"/>
    <cellStyle name="20% - Accent1 5 2" xfId="93" xr:uid="{D9BF7771-82E9-4042-9E2E-6850B6A6FDDA}"/>
    <cellStyle name="20% - Accent1 5 2 2" xfId="94" xr:uid="{FFEC6BBF-2CE0-4FF8-9D4C-F897253020E1}"/>
    <cellStyle name="20% - Accent1 5 3" xfId="95" xr:uid="{F8FD94D3-74EE-4A46-AFCD-C59A021DEA58}"/>
    <cellStyle name="20% - Accent1 5 3 2" xfId="96" xr:uid="{6033003F-3151-4318-8EF6-4F0225E10935}"/>
    <cellStyle name="20% - Accent1 5 4" xfId="97" xr:uid="{B8F37268-EC02-4B2C-8A3D-5FC0294916E4}"/>
    <cellStyle name="20% - Accent1 6" xfId="98" xr:uid="{D0B36BB5-0C44-43AD-85A7-20D812960D78}"/>
    <cellStyle name="20% - Accent1 6 2" xfId="99" xr:uid="{5A0813D4-CAC0-4E32-B00F-45E6DA5AD613}"/>
    <cellStyle name="20% - Accent1 6 2 2" xfId="100" xr:uid="{D46C6556-BF1D-47D5-8933-0390AFA37B2F}"/>
    <cellStyle name="20% - Accent1 6 3" xfId="101" xr:uid="{E93CD100-F8BE-45F2-99E8-A9FDA948F7FD}"/>
    <cellStyle name="20% - Accent1 6 3 2" xfId="102" xr:uid="{E7B6F80D-A586-4FDE-8F26-ED6378D7274B}"/>
    <cellStyle name="20% - Accent1 6 4" xfId="103" xr:uid="{9A9A3C73-06F4-498E-816D-7DEC76CE788C}"/>
    <cellStyle name="20% - Accent1 7" xfId="104" xr:uid="{62030FA9-F598-469C-94A1-C71518784D1D}"/>
    <cellStyle name="20% - Accent1 7 2" xfId="105" xr:uid="{B275D5B4-09C6-47A6-8563-415500AE3ACE}"/>
    <cellStyle name="20% - Accent1 8" xfId="106" xr:uid="{B4B4C3BD-D667-4228-ABBC-B270053D79AD}"/>
    <cellStyle name="20% - Accent1 8 2" xfId="107" xr:uid="{F00157E8-7AC1-4AA3-ACF7-067FF857354E}"/>
    <cellStyle name="20% - Accent1 9" xfId="108" xr:uid="{08423ACA-199A-4946-909E-4C7F5ED404E3}"/>
    <cellStyle name="20% - Accent2 10" xfId="109" xr:uid="{C85A5783-61CF-4ECB-B54D-707AF5D62B56}"/>
    <cellStyle name="20% - Accent2 2" xfId="110" xr:uid="{FD2EB47A-47E3-42E4-9FD1-C12ABF66B214}"/>
    <cellStyle name="20% - Accent2 2 2" xfId="111" xr:uid="{61185CA2-4A5A-47CE-A466-9C1654C539FA}"/>
    <cellStyle name="20% - Accent2 2 2 2" xfId="112" xr:uid="{D252D6CD-1752-482F-BD08-77DDED532341}"/>
    <cellStyle name="20% - Accent2 2 2 2 2" xfId="113" xr:uid="{DB58C7C0-7E67-4106-834D-4D74DA05C2DA}"/>
    <cellStyle name="20% - Accent2 2 2 2 2 2" xfId="114" xr:uid="{13D729C2-3FB1-403C-B586-52CA8469ABC3}"/>
    <cellStyle name="20% - Accent2 2 2 2 3" xfId="115" xr:uid="{4ED11B7D-68D8-442A-ABDC-8C756F70250A}"/>
    <cellStyle name="20% - Accent2 2 2 2 3 2" xfId="116" xr:uid="{3973253F-F2ED-4691-A99A-8EAFF641DB3F}"/>
    <cellStyle name="20% - Accent2 2 2 2 4" xfId="117" xr:uid="{B0812F65-153F-4E85-8007-007CB2FE57C0}"/>
    <cellStyle name="20% - Accent2 2 2 3" xfId="118" xr:uid="{0F4DAC6B-52E5-4CE2-8C5A-E0337B90100A}"/>
    <cellStyle name="20% - Accent2 2 2 3 2" xfId="119" xr:uid="{47A4ED30-5746-46B6-80C6-65CBB5B8BD04}"/>
    <cellStyle name="20% - Accent2 2 2 4" xfId="120" xr:uid="{2427F6B9-2A7D-4883-8F16-D80041D9F054}"/>
    <cellStyle name="20% - Accent2 2 2 4 2" xfId="121" xr:uid="{26B17546-38BE-4EF9-82F6-F659CDCD931D}"/>
    <cellStyle name="20% - Accent2 2 2 5" xfId="122" xr:uid="{41F8B74E-B81A-475B-A49F-F10A01656E5A}"/>
    <cellStyle name="20% - Accent2 2 3" xfId="123" xr:uid="{7DDB2045-CFDE-4FB2-A6F6-FBD15C0B445D}"/>
    <cellStyle name="20% - Accent2 2 3 2" xfId="124" xr:uid="{39FEFE5A-9623-46F1-95E0-79BCD3F12056}"/>
    <cellStyle name="20% - Accent2 2 3 2 2" xfId="125" xr:uid="{B12D1276-8E78-40F8-9795-D322846D9894}"/>
    <cellStyle name="20% - Accent2 2 3 3" xfId="126" xr:uid="{BD6D8284-EB5B-4C72-BB7C-49918FDA822C}"/>
    <cellStyle name="20% - Accent2 2 3 3 2" xfId="4" xr:uid="{9D1862CF-8A0C-4B3C-9C2E-0D22ED8F089B}"/>
    <cellStyle name="20% - Accent2 2 3 4" xfId="127" xr:uid="{562FB0FE-D9D7-4B19-8C13-43F3DE64084B}"/>
    <cellStyle name="20% - Accent2 2 4" xfId="128" xr:uid="{1CF6865E-94CF-47BE-B1D3-C9BCC4787279}"/>
    <cellStyle name="20% - Accent2 2 4 2" xfId="129" xr:uid="{6871FE1B-7DAD-42E8-9AED-5A6D771BE19C}"/>
    <cellStyle name="20% - Accent2 2 4 2 2" xfId="130" xr:uid="{8C5F21E9-F770-45ED-9265-E6221C94BF6A}"/>
    <cellStyle name="20% - Accent2 2 4 3" xfId="131" xr:uid="{4AAE00DD-4982-4B2A-9135-D42C22030835}"/>
    <cellStyle name="20% - Accent2 2 4 3 2" xfId="132" xr:uid="{356E8CDF-EDB9-458F-BACD-D0F9BAE0C42D}"/>
    <cellStyle name="20% - Accent2 2 4 4" xfId="133" xr:uid="{1A9035EA-E052-4848-B11D-C2902BC46026}"/>
    <cellStyle name="20% - Accent2 2 5" xfId="134" xr:uid="{0B2FA413-7881-4EDC-B932-D90CEA290DF5}"/>
    <cellStyle name="20% - Accent2 2 5 2" xfId="135" xr:uid="{AC410102-DBD9-4A7D-877B-F96A53F92C89}"/>
    <cellStyle name="20% - Accent2 2 5 2 2" xfId="136" xr:uid="{FD623FE5-31E5-49C4-B661-058913B7A042}"/>
    <cellStyle name="20% - Accent2 2 5 3" xfId="137" xr:uid="{E8B7DA2C-E090-42D7-B4A2-1C34F1687236}"/>
    <cellStyle name="20% - Accent2 2 5 3 2" xfId="138" xr:uid="{CA6D71B2-110E-4589-BF3A-B434290A2D46}"/>
    <cellStyle name="20% - Accent2 2 5 4" xfId="139" xr:uid="{EC12E894-9CE2-4C90-BCFC-D69F665209A2}"/>
    <cellStyle name="20% - Accent2 2 6" xfId="140" xr:uid="{97073143-5DDC-4CAB-9919-3C26B2CC15D5}"/>
    <cellStyle name="20% - Accent2 2 6 2" xfId="141" xr:uid="{94B1BD48-E535-4375-BC4B-23DA841EE57E}"/>
    <cellStyle name="20% - Accent2 2 7" xfId="142" xr:uid="{F0955CDE-34A7-4D78-A56B-7BDAC151CC5F}"/>
    <cellStyle name="20% - Accent2 2 7 2" xfId="143" xr:uid="{BAFE02BF-C9AE-46BA-8EB2-75CF227BEEC2}"/>
    <cellStyle name="20% - Accent2 2 8" xfId="144" xr:uid="{A7BC7DDB-6EF3-409D-9B01-4EE7CFA9AF48}"/>
    <cellStyle name="20% - Accent2 3" xfId="145" xr:uid="{9D35C07F-B9B5-40A8-8D29-82698F834EEC}"/>
    <cellStyle name="20% - Accent2 3 2" xfId="146" xr:uid="{2F9EDE48-41C4-4068-A945-2F150FC5AEB1}"/>
    <cellStyle name="20% - Accent2 3 2 2" xfId="147" xr:uid="{C22FA31F-BA54-4454-BDDD-543E5F9D34B8}"/>
    <cellStyle name="20% - Accent2 3 2 2 2" xfId="148" xr:uid="{D1663F05-AAC1-4699-8A5B-F7303DB44B0B}"/>
    <cellStyle name="20% - Accent2 3 2 3" xfId="149" xr:uid="{7FA7597F-97B0-49BC-A8B1-6006BF35B964}"/>
    <cellStyle name="20% - Accent2 3 2 3 2" xfId="150" xr:uid="{D9FA0895-D5F0-4548-A67D-9C8A08CEB266}"/>
    <cellStyle name="20% - Accent2 3 2 4" xfId="151" xr:uid="{606109D6-583D-4084-BEB3-3D4D4E94AFEE}"/>
    <cellStyle name="20% - Accent2 3 3" xfId="152" xr:uid="{366A74A3-3B3A-4E30-83F8-EAF5CDF90C80}"/>
    <cellStyle name="20% - Accent2 3 3 2" xfId="153" xr:uid="{55841C4E-6877-4C8E-9823-90EBF21F5917}"/>
    <cellStyle name="20% - Accent2 3 4" xfId="154" xr:uid="{C718D76C-FBE6-44B9-8093-E8AFFB164F86}"/>
    <cellStyle name="20% - Accent2 3 4 2" xfId="155" xr:uid="{C192DB2F-85AC-4D8C-8DEF-6949ED94E60A}"/>
    <cellStyle name="20% - Accent2 3 5" xfId="156" xr:uid="{98FEFF09-9A06-4B3F-86F5-97DCB6B4DC40}"/>
    <cellStyle name="20% - Accent2 4" xfId="157" xr:uid="{6F0B9B73-7DB2-4251-93F5-AC6E98CDD6AA}"/>
    <cellStyle name="20% - Accent2 4 2" xfId="158" xr:uid="{7EE4DFA6-0C22-40B1-8055-6B0029177B2D}"/>
    <cellStyle name="20% - Accent2 4 2 2" xfId="159" xr:uid="{3EE4EA84-2FC8-46C4-A9AF-6EE40AA1510C}"/>
    <cellStyle name="20% - Accent2 4 3" xfId="160" xr:uid="{D2268009-68C0-476D-96E6-EE25C77B443E}"/>
    <cellStyle name="20% - Accent2 4 3 2" xfId="161" xr:uid="{4E6A0523-804C-4017-82A0-F3CEE2E6CDD8}"/>
    <cellStyle name="20% - Accent2 4 4" xfId="162" xr:uid="{419728E7-1273-4DBC-89E4-BA10760525DD}"/>
    <cellStyle name="20% - Accent2 5" xfId="163" xr:uid="{F16E182F-3FF3-42B4-837A-FAABDFED5F8F}"/>
    <cellStyle name="20% - Accent2 5 2" xfId="164" xr:uid="{6293E3D0-61FE-4044-9A1F-07B153FAB71A}"/>
    <cellStyle name="20% - Accent2 5 2 2" xfId="165" xr:uid="{71C48F86-75FE-45E6-B271-E722D95AF1CD}"/>
    <cellStyle name="20% - Accent2 5 3" xfId="166" xr:uid="{10D3B4BD-9D1F-4B8C-85D8-487598152F5C}"/>
    <cellStyle name="20% - Accent2 5 3 2" xfId="167" xr:uid="{A2792E0C-4E3B-4B77-8EAC-492021085743}"/>
    <cellStyle name="20% - Accent2 5 4" xfId="168" xr:uid="{D2688196-E2A6-4593-A3BF-D28A41BBBC9F}"/>
    <cellStyle name="20% - Accent2 6" xfId="169" xr:uid="{FB4C3AC5-ACBE-44AE-91B5-1DECD4819ED5}"/>
    <cellStyle name="20% - Accent2 6 2" xfId="170" xr:uid="{AA567C8D-CDDA-4176-BC90-890158BACF95}"/>
    <cellStyle name="20% - Accent2 6 2 2" xfId="171" xr:uid="{D2E169E1-B891-4BC2-9F52-5755B7F59090}"/>
    <cellStyle name="20% - Accent2 6 3" xfId="172" xr:uid="{A9D3F69A-7DCF-4342-A80A-D98A258C1B79}"/>
    <cellStyle name="20% - Accent2 6 3 2" xfId="173" xr:uid="{C34CA214-A1B2-49F9-A167-F118806FFEA1}"/>
    <cellStyle name="20% - Accent2 6 4" xfId="174" xr:uid="{7FE2D608-D7BE-481E-A449-93EF38CDFD29}"/>
    <cellStyle name="20% - Accent2 7" xfId="175" xr:uid="{A80A4E7E-15A2-4F81-BC59-B130C4E55F16}"/>
    <cellStyle name="20% - Accent2 7 2" xfId="176" xr:uid="{896D6231-5CE9-473F-80A1-DBB0C2448AB1}"/>
    <cellStyle name="20% - Accent2 8" xfId="177" xr:uid="{53E7AE96-AD12-45C1-97E8-47200817032B}"/>
    <cellStyle name="20% - Accent2 8 2" xfId="178" xr:uid="{3FA29420-76D8-401B-B94B-DE646C26D209}"/>
    <cellStyle name="20% - Accent2 9" xfId="179" xr:uid="{0918D5D7-277C-41A4-B343-E85B561724B7}"/>
    <cellStyle name="20% - Accent3 10" xfId="180" xr:uid="{03FE9B53-44E6-4E96-82A6-3DA37789E1C2}"/>
    <cellStyle name="20% - Accent3 2" xfId="181" xr:uid="{D435803B-6868-48A0-AA9C-B7E2CC632C6C}"/>
    <cellStyle name="20% - Accent3 2 2" xfId="182" xr:uid="{C82DE666-B326-4899-9A45-7801F7756996}"/>
    <cellStyle name="20% - Accent3 2 2 2" xfId="183" xr:uid="{255C5103-050C-4204-94F1-8B2DE8C01F84}"/>
    <cellStyle name="20% - Accent3 2 2 2 2" xfId="184" xr:uid="{998F727F-E342-46BD-B509-9C6B870C44AF}"/>
    <cellStyle name="20% - Accent3 2 2 2 2 2" xfId="185" xr:uid="{5CA033E9-4A12-48AA-9820-5F86F7850B59}"/>
    <cellStyle name="20% - Accent3 2 2 2 3" xfId="186" xr:uid="{4917B683-7CD4-4D10-A273-EDA66D17779D}"/>
    <cellStyle name="20% - Accent3 2 2 2 3 2" xfId="187" xr:uid="{F24DA761-EB16-4F35-9DAD-A0391DBCA004}"/>
    <cellStyle name="20% - Accent3 2 2 2 4" xfId="188" xr:uid="{668F5A32-0AD5-4095-A5FF-684EABEBFF23}"/>
    <cellStyle name="20% - Accent3 2 2 3" xfId="189" xr:uid="{88545775-A7B3-4F4F-B6B9-BB29571B946D}"/>
    <cellStyle name="20% - Accent3 2 2 3 2" xfId="190" xr:uid="{A833C9D5-7762-46BF-8770-79F35289049D}"/>
    <cellStyle name="20% - Accent3 2 2 4" xfId="191" xr:uid="{1B0BF7F0-D644-4112-8C4A-54EF208EF939}"/>
    <cellStyle name="20% - Accent3 2 2 4 2" xfId="192" xr:uid="{6D910887-3E56-40CF-BC76-A6BF6C200B91}"/>
    <cellStyle name="20% - Accent3 2 2 5" xfId="193" xr:uid="{31CE2AE3-8971-4E97-8313-4C86B958F79C}"/>
    <cellStyle name="20% - Accent3 2 3" xfId="194" xr:uid="{80C30A0D-E07B-47FB-BA69-1DF238052268}"/>
    <cellStyle name="20% - Accent3 2 3 2" xfId="195" xr:uid="{94F71D08-8180-4B64-9276-6760B1ED5F99}"/>
    <cellStyle name="20% - Accent3 2 3 2 2" xfId="196" xr:uid="{3A364232-9EFF-482A-87A5-FB48104C6E89}"/>
    <cellStyle name="20% - Accent3 2 3 3" xfId="197" xr:uid="{8F5F6864-19F7-4931-BE7A-6963BCB8EC0B}"/>
    <cellStyle name="20% - Accent3 2 3 3 2" xfId="198" xr:uid="{27E12100-D2BD-4078-BDF6-D605421C961D}"/>
    <cellStyle name="20% - Accent3 2 3 4" xfId="199" xr:uid="{0FAF8A7F-FA35-4E08-8781-BD7D5584B75D}"/>
    <cellStyle name="20% - Accent3 2 4" xfId="200" xr:uid="{5B3C4F48-9F1C-4413-B65B-111A9CBBFFCB}"/>
    <cellStyle name="20% - Accent3 2 4 2" xfId="201" xr:uid="{D25427E8-CA52-40D6-AB64-D451DB4A72DD}"/>
    <cellStyle name="20% - Accent3 2 4 2 2" xfId="202" xr:uid="{95F116A7-714D-45CB-A27A-C5CB0AB64F4D}"/>
    <cellStyle name="20% - Accent3 2 4 3" xfId="203" xr:uid="{EAD79DEE-5E5A-4404-852A-8062B48A7E90}"/>
    <cellStyle name="20% - Accent3 2 4 3 2" xfId="204" xr:uid="{C5BB5CEE-C63F-4805-B4FF-2C9214D14C3F}"/>
    <cellStyle name="20% - Accent3 2 4 4" xfId="205" xr:uid="{C905D872-D315-4F62-A783-6A70A32827C1}"/>
    <cellStyle name="20% - Accent3 2 5" xfId="206" xr:uid="{0A34B4FC-7ECB-4CC4-BBCE-423DAE337D80}"/>
    <cellStyle name="20% - Accent3 2 5 2" xfId="207" xr:uid="{F4155010-28C5-4F94-A7B4-1F8496B8D883}"/>
    <cellStyle name="20% - Accent3 2 5 2 2" xfId="208" xr:uid="{127E0771-26DA-4DBA-9E78-49329AE7616F}"/>
    <cellStyle name="20% - Accent3 2 5 3" xfId="209" xr:uid="{9056351C-8887-4525-B353-DEE8C32E033E}"/>
    <cellStyle name="20% - Accent3 2 5 3 2" xfId="210" xr:uid="{6F888596-E8A2-46FE-80E5-AC50A972F7AA}"/>
    <cellStyle name="20% - Accent3 2 5 4" xfId="211" xr:uid="{103CE601-4ECF-4108-BB68-2FD29F703C67}"/>
    <cellStyle name="20% - Accent3 2 6" xfId="212" xr:uid="{E06FCAE2-0A8D-49E2-9671-98537DB1577B}"/>
    <cellStyle name="20% - Accent3 2 6 2" xfId="213" xr:uid="{42564AA9-1641-450A-9D5B-0997616F1ABD}"/>
    <cellStyle name="20% - Accent3 2 7" xfId="214" xr:uid="{92315691-8E3A-402C-B9A1-3B21BAF8088F}"/>
    <cellStyle name="20% - Accent3 2 7 2" xfId="215" xr:uid="{E543994A-349E-416A-A901-3D13E4693154}"/>
    <cellStyle name="20% - Accent3 2 8" xfId="216" xr:uid="{1ECF6F9F-1DFD-4D1C-A8F0-9150518FAAF7}"/>
    <cellStyle name="20% - Accent3 3" xfId="217" xr:uid="{F3D7C245-AF3A-4237-9291-624EB2CF8D11}"/>
    <cellStyle name="20% - Accent3 3 2" xfId="218" xr:uid="{84FE1EDE-9562-41AE-BEC6-D94CB4C771FD}"/>
    <cellStyle name="20% - Accent3 3 2 2" xfId="219" xr:uid="{A5E96DD4-113B-4911-B942-CE4968B33A3E}"/>
    <cellStyle name="20% - Accent3 3 2 2 2" xfId="220" xr:uid="{70D7CA52-DCEB-4391-A80D-787F8D08B1BC}"/>
    <cellStyle name="20% - Accent3 3 2 3" xfId="221" xr:uid="{437D392A-43A4-48D1-AF5F-F39754157FD2}"/>
    <cellStyle name="20% - Accent3 3 2 3 2" xfId="222" xr:uid="{85FCEE16-50FF-47C2-BDD5-3AF60E03EE63}"/>
    <cellStyle name="20% - Accent3 3 2 4" xfId="223" xr:uid="{AD67DAAF-98C5-44C0-ADE9-A1340F615510}"/>
    <cellStyle name="20% - Accent3 3 3" xfId="224" xr:uid="{7FC51B63-3AE8-4CE4-B165-8BCE4A809AC3}"/>
    <cellStyle name="20% - Accent3 3 3 2" xfId="225" xr:uid="{F57C10F7-60D5-442C-9A45-9D2DF4671C62}"/>
    <cellStyle name="20% - Accent3 3 4" xfId="226" xr:uid="{950192BA-0DF7-4F56-A997-8EF3321920CB}"/>
    <cellStyle name="20% - Accent3 3 4 2" xfId="227" xr:uid="{998647F4-687B-4987-80F2-CB7D08DF4E08}"/>
    <cellStyle name="20% - Accent3 3 5" xfId="228" xr:uid="{DB5196D9-2138-4F38-86FF-21EF2E267E7D}"/>
    <cellStyle name="20% - Accent3 4" xfId="229" xr:uid="{A0BA8F40-E73F-4D0E-8E4E-3C06A721AD3B}"/>
    <cellStyle name="20% - Accent3 4 2" xfId="230" xr:uid="{161A3857-F09A-4A40-9072-79454C661ECF}"/>
    <cellStyle name="20% - Accent3 4 2 2" xfId="231" xr:uid="{DFA08704-FA79-4451-A07D-83953C1EDB34}"/>
    <cellStyle name="20% - Accent3 4 3" xfId="232" xr:uid="{14047DD8-E41A-4D66-BF8B-25AFA32C4849}"/>
    <cellStyle name="20% - Accent3 4 3 2" xfId="233" xr:uid="{F09217EB-509E-42A5-B246-3908079DDB76}"/>
    <cellStyle name="20% - Accent3 4 4" xfId="234" xr:uid="{B90E267E-9011-4E5F-A5D2-53C370E1C0C8}"/>
    <cellStyle name="20% - Accent3 5" xfId="235" xr:uid="{339C13AB-ADCC-4502-8204-367B5060B3AC}"/>
    <cellStyle name="20% - Accent3 5 2" xfId="236" xr:uid="{96295543-6E8A-436B-B5BF-22A93601EE89}"/>
    <cellStyle name="20% - Accent3 5 2 2" xfId="237" xr:uid="{91B9BF3F-9218-41FC-9530-0DDADCDEB833}"/>
    <cellStyle name="20% - Accent3 5 3" xfId="238" xr:uid="{F4C820DD-B39B-4C41-960D-977A7B2F787D}"/>
    <cellStyle name="20% - Accent3 5 3 2" xfId="239" xr:uid="{F8546D8E-2F2F-46BE-A1C3-051FF6AD5DD8}"/>
    <cellStyle name="20% - Accent3 5 4" xfId="240" xr:uid="{D00DEC8A-4ACD-4A73-BDD9-5EF228480C62}"/>
    <cellStyle name="20% - Accent3 6" xfId="241" xr:uid="{2083668E-BF0B-42BB-98F1-F628713B4B7E}"/>
    <cellStyle name="20% - Accent3 6 2" xfId="242" xr:uid="{0734A2C1-9BA9-4EFE-A5CC-641453E575C2}"/>
    <cellStyle name="20% - Accent3 6 2 2" xfId="243" xr:uid="{B6543549-8761-497B-A816-8E97C94FE178}"/>
    <cellStyle name="20% - Accent3 6 3" xfId="244" xr:uid="{C1D704E8-EE4F-4687-956F-0DA719518B83}"/>
    <cellStyle name="20% - Accent3 6 3 2" xfId="245" xr:uid="{9FE047C4-F462-4D08-ACD4-E30BBC3C3DD9}"/>
    <cellStyle name="20% - Accent3 6 4" xfId="246" xr:uid="{ADA0E90A-2AA6-4CFF-9E73-A1F9481519CA}"/>
    <cellStyle name="20% - Accent3 7" xfId="247" xr:uid="{B81A5440-2FED-43F0-B1B7-2279B446EFF6}"/>
    <cellStyle name="20% - Accent3 7 2" xfId="248" xr:uid="{7A6F9398-45DB-470E-A954-6D76BFCF2286}"/>
    <cellStyle name="20% - Accent3 8" xfId="249" xr:uid="{9EA2D355-E97B-4F51-9766-40B98ACABB1D}"/>
    <cellStyle name="20% - Accent3 8 2" xfId="250" xr:uid="{A18B3AF4-70D2-4184-A0F0-A50671B86702}"/>
    <cellStyle name="20% - Accent3 9" xfId="251" xr:uid="{4473D339-91A2-4E3D-8F96-51DFC627614A}"/>
    <cellStyle name="20% - Accent4 10" xfId="252" xr:uid="{52F0B649-D78E-4E3E-8603-9CB0C574BE84}"/>
    <cellStyle name="20% - Accent4 2" xfId="253" xr:uid="{26D3B368-24D6-409E-AF66-799DB6B267DC}"/>
    <cellStyle name="20% - Accent4 2 2" xfId="254" xr:uid="{53824603-C73A-47F6-963D-D26B8F154D92}"/>
    <cellStyle name="20% - Accent4 2 2 2" xfId="255" xr:uid="{F9E32DAB-D336-4A9E-9602-5A7D00C387AF}"/>
    <cellStyle name="20% - Accent4 2 2 2 2" xfId="256" xr:uid="{E90F52B0-7F96-432C-A3D8-B2D5BFA6A092}"/>
    <cellStyle name="20% - Accent4 2 2 2 2 2" xfId="257" xr:uid="{043A5A2C-2704-4916-AE2D-6FB3CE90F78B}"/>
    <cellStyle name="20% - Accent4 2 2 2 3" xfId="258" xr:uid="{70ABB9D0-E25F-4DA4-887C-CF18076E0118}"/>
    <cellStyle name="20% - Accent4 2 2 2 3 2" xfId="259" xr:uid="{EB2C56EB-D67B-4E33-9158-3957120EA1ED}"/>
    <cellStyle name="20% - Accent4 2 2 2 4" xfId="260" xr:uid="{3F272C2C-3AC4-4C9E-AE7A-02844B7392EA}"/>
    <cellStyle name="20% - Accent4 2 2 3" xfId="261" xr:uid="{850E609D-9F4A-4C21-A1CD-0A1B007ACC98}"/>
    <cellStyle name="20% - Accent4 2 2 3 2" xfId="262" xr:uid="{09B69FDB-9638-4DA0-9F7A-61040BC2EBB5}"/>
    <cellStyle name="20% - Accent4 2 2 4" xfId="263" xr:uid="{43C304BA-37C8-488E-9A93-848E62163976}"/>
    <cellStyle name="20% - Accent4 2 2 4 2" xfId="264" xr:uid="{861319A4-2CEF-4E13-AEFB-F54D6C8A29B2}"/>
    <cellStyle name="20% - Accent4 2 2 5" xfId="265" xr:uid="{1F98A1D3-2759-4806-9DF3-959DC040AC46}"/>
    <cellStyle name="20% - Accent4 2 3" xfId="266" xr:uid="{112D633F-8B6D-41DF-B539-3CF2FB816F3C}"/>
    <cellStyle name="20% - Accent4 2 3 2" xfId="267" xr:uid="{1008183B-2995-40A5-958B-074D69B1B56C}"/>
    <cellStyle name="20% - Accent4 2 3 2 2" xfId="268" xr:uid="{6B731A56-F804-4E85-A293-5F9E639777D0}"/>
    <cellStyle name="20% - Accent4 2 3 3" xfId="269" xr:uid="{3A69F1FE-BA22-469B-959C-3F5EEDCDD6AF}"/>
    <cellStyle name="20% - Accent4 2 3 3 2" xfId="270" xr:uid="{BD065E89-AE32-4816-A80A-2E8CA2D150F5}"/>
    <cellStyle name="20% - Accent4 2 3 4" xfId="271" xr:uid="{9B850247-2EB8-4975-89EF-6966E51209D9}"/>
    <cellStyle name="20% - Accent4 2 4" xfId="272" xr:uid="{3C3EE920-88F8-4B8C-AF5C-533D244AE3C7}"/>
    <cellStyle name="20% - Accent4 2 4 2" xfId="273" xr:uid="{AD9887A7-1C9D-4B19-B1BB-AA5D5DF16B47}"/>
    <cellStyle name="20% - Accent4 2 4 2 2" xfId="274" xr:uid="{21DDE6E4-5772-4175-BA3E-748522D8ECFB}"/>
    <cellStyle name="20% - Accent4 2 4 3" xfId="275" xr:uid="{76E29720-0FF3-4F8F-BE65-146677556B65}"/>
    <cellStyle name="20% - Accent4 2 4 3 2" xfId="276" xr:uid="{890F5FCC-8949-4DA2-B6C2-A7494358FDC2}"/>
    <cellStyle name="20% - Accent4 2 4 4" xfId="277" xr:uid="{37852D1E-5F55-4A62-8BEB-B465B398AB68}"/>
    <cellStyle name="20% - Accent4 2 5" xfId="278" xr:uid="{0D9D78AF-037B-410B-8E91-A28DB79A228F}"/>
    <cellStyle name="20% - Accent4 2 5 2" xfId="279" xr:uid="{2924D967-50BA-47F4-9225-D23B596503FC}"/>
    <cellStyle name="20% - Accent4 2 5 2 2" xfId="280" xr:uid="{13D87F0C-397E-4F57-B874-C7937A6952DB}"/>
    <cellStyle name="20% - Accent4 2 5 3" xfId="281" xr:uid="{5D58AC75-3526-4F12-A5C6-7B930AE30948}"/>
    <cellStyle name="20% - Accent4 2 5 3 2" xfId="282" xr:uid="{4BFD96E6-B494-43B4-A9DB-5F978C603F5A}"/>
    <cellStyle name="20% - Accent4 2 5 4" xfId="283" xr:uid="{BEB9B675-CBA6-4E87-BFE2-E6B350F1FCD5}"/>
    <cellStyle name="20% - Accent4 2 6" xfId="284" xr:uid="{883C0DA2-463B-4E10-A52F-48191FB8A61D}"/>
    <cellStyle name="20% - Accent4 2 6 2" xfId="285" xr:uid="{AD9F0AAA-E1A9-4773-8890-63F899631728}"/>
    <cellStyle name="20% - Accent4 2 7" xfId="286" xr:uid="{2DF5B635-2E0E-4B79-A3B3-0B404508C08F}"/>
    <cellStyle name="20% - Accent4 2 7 2" xfId="287" xr:uid="{0C71556E-3957-4591-985B-353587044587}"/>
    <cellStyle name="20% - Accent4 2 8" xfId="288" xr:uid="{3D856755-C04C-457B-BADE-AFDEFD51991B}"/>
    <cellStyle name="20% - Accent4 3" xfId="289" xr:uid="{E29C2455-51BB-470F-BC1F-E8CE4D062704}"/>
    <cellStyle name="20% - Accent4 3 2" xfId="290" xr:uid="{23B0740F-5157-44BC-A8D2-4898848C6600}"/>
    <cellStyle name="20% - Accent4 3 2 2" xfId="291" xr:uid="{BD4B3F98-7617-4EFA-8D0C-B996E231B9D1}"/>
    <cellStyle name="20% - Accent4 3 2 2 2" xfId="292" xr:uid="{91157F2B-6789-41B8-8E8E-8CF7374C6341}"/>
    <cellStyle name="20% - Accent4 3 2 3" xfId="293" xr:uid="{1B081C8F-D927-4874-8E0E-61CD0BF8959A}"/>
    <cellStyle name="20% - Accent4 3 2 3 2" xfId="294" xr:uid="{281807AC-831C-47B2-8422-CBAC4AD49F12}"/>
    <cellStyle name="20% - Accent4 3 2 4" xfId="295" xr:uid="{D4CE35E7-921E-4EB3-9BFB-7FB9D0D9A6EC}"/>
    <cellStyle name="20% - Accent4 3 3" xfId="296" xr:uid="{F9D94809-2BDB-49F8-9C03-A87F1F45045E}"/>
    <cellStyle name="20% - Accent4 3 3 2" xfId="297" xr:uid="{D3E0BE80-1138-4401-87E3-1C398F464F59}"/>
    <cellStyle name="20% - Accent4 3 4" xfId="298" xr:uid="{32BCF631-5925-422D-ABB1-5EB5793C2E4F}"/>
    <cellStyle name="20% - Accent4 3 4 2" xfId="299" xr:uid="{F91F3C6E-80D9-4648-AFD1-84F9E2DB641D}"/>
    <cellStyle name="20% - Accent4 3 5" xfId="300" xr:uid="{444BD911-5AF6-41BF-AD69-E9BD784B8019}"/>
    <cellStyle name="20% - Accent4 4" xfId="301" xr:uid="{C90E296A-7ED0-4CFC-A1FC-858E71557EEF}"/>
    <cellStyle name="20% - Accent4 4 2" xfId="302" xr:uid="{BADCE181-F93B-43D1-9C6C-68305009EACB}"/>
    <cellStyle name="20% - Accent4 4 2 2" xfId="303" xr:uid="{9A8843F2-EE2B-42C3-8DDB-9C0681F75692}"/>
    <cellStyle name="20% - Accent4 4 3" xfId="304" xr:uid="{9931EFE8-6F3C-4FB7-AF69-4B74D272F47C}"/>
    <cellStyle name="20% - Accent4 4 3 2" xfId="305" xr:uid="{75A5F5AE-CD8C-4DC0-AC9C-513DBAD17934}"/>
    <cellStyle name="20% - Accent4 4 4" xfId="306" xr:uid="{9710B16D-7D6A-4E23-AA42-C480E98E3152}"/>
    <cellStyle name="20% - Accent4 5" xfId="307" xr:uid="{D3724F27-FF39-4602-BE9C-33A56F58E41C}"/>
    <cellStyle name="20% - Accent4 5 2" xfId="308" xr:uid="{F9960D23-5C6A-4B59-9AA2-A0C98AC9F4DD}"/>
    <cellStyle name="20% - Accent4 5 2 2" xfId="309" xr:uid="{E1A0DEBB-FFD5-44DA-919E-1176E7F670E3}"/>
    <cellStyle name="20% - Accent4 5 3" xfId="310" xr:uid="{CB626CE5-9DC2-4FD8-B179-F545588DA377}"/>
    <cellStyle name="20% - Accent4 5 3 2" xfId="311" xr:uid="{31E038C3-FB9D-483F-AB64-6469B0E23219}"/>
    <cellStyle name="20% - Accent4 5 4" xfId="312" xr:uid="{3DF5F392-CE10-4E4D-BDFF-46ECB7CAE95D}"/>
    <cellStyle name="20% - Accent4 6" xfId="313" xr:uid="{C352AD53-C7E7-4218-BB99-32A5C893F4DE}"/>
    <cellStyle name="20% - Accent4 6 2" xfId="314" xr:uid="{D1C815D5-6FF5-4DFF-B2F6-EF162D1EAD36}"/>
    <cellStyle name="20% - Accent4 6 2 2" xfId="315" xr:uid="{255985FD-7CA8-44D5-80C9-D1416C087240}"/>
    <cellStyle name="20% - Accent4 6 3" xfId="316" xr:uid="{7971AC42-21EC-43B9-BB91-A6B565A92EBD}"/>
    <cellStyle name="20% - Accent4 6 3 2" xfId="317" xr:uid="{DD493648-365F-461D-AD4D-9D9950C55BF0}"/>
    <cellStyle name="20% - Accent4 6 4" xfId="318" xr:uid="{243038E1-5BDB-45D0-9587-435F81DAA137}"/>
    <cellStyle name="20% - Accent4 7" xfId="319" xr:uid="{B5E5052F-1316-4DEA-939A-493F5057808E}"/>
    <cellStyle name="20% - Accent4 7 2" xfId="320" xr:uid="{839EA365-503A-4CB2-8A0D-EF433E98DE97}"/>
    <cellStyle name="20% - Accent4 8" xfId="321" xr:uid="{4666BB8C-C014-4DCC-8386-5A9BE3E8EC6C}"/>
    <cellStyle name="20% - Accent4 8 2" xfId="322" xr:uid="{50539BEB-8FD1-4DE0-8B60-FB9BDAC73BBA}"/>
    <cellStyle name="20% - Accent4 9" xfId="323" xr:uid="{AC86EEAA-58B9-4F07-8667-D71D8633BB56}"/>
    <cellStyle name="20% - Accent5 2" xfId="324" xr:uid="{F5E84BA2-B1AF-4BA4-AAC3-3E72B52558EC}"/>
    <cellStyle name="20% - Accent5 2 2" xfId="325" xr:uid="{F55BDEC1-34B8-44CB-8DAA-AF6933329B14}"/>
    <cellStyle name="20% - Accent5 2 2 2" xfId="326" xr:uid="{F80FC688-D3ED-446C-AF5F-8ECCF636C768}"/>
    <cellStyle name="20% - Accent5 2 2 2 2" xfId="327" xr:uid="{BDC20EBA-4216-4DF8-8B6F-8C3668C9CD8F}"/>
    <cellStyle name="20% - Accent5 2 2 2 3" xfId="328" xr:uid="{1E6CB788-78F4-47BD-B330-06926F67CE49}"/>
    <cellStyle name="20% - Accent5 2 2 3" xfId="329" xr:uid="{7A74DD7B-4F2F-4425-B246-D2EF88AB5256}"/>
    <cellStyle name="20% - Accent5 2 2 4" xfId="330" xr:uid="{9195119E-E159-4C66-B251-27E2AEA1CA00}"/>
    <cellStyle name="20% - Accent5 2 3" xfId="331" xr:uid="{E7A43596-7EF0-4E62-94CE-67098A052C40}"/>
    <cellStyle name="20% - Accent5 2 3 2" xfId="332" xr:uid="{B577DCBA-E1D2-4564-B090-1FB5B6204C8B}"/>
    <cellStyle name="20% - Accent5 2 3 3" xfId="333" xr:uid="{3AB7B45F-EF30-4DC8-A5EB-D7D4ADAA62BA}"/>
    <cellStyle name="20% - Accent5 2 4" xfId="334" xr:uid="{377C859C-CE22-4E19-AA91-465B52FA2A03}"/>
    <cellStyle name="20% - Accent5 2 4 2" xfId="335" xr:uid="{4E927CDE-BDBE-4A18-955B-A5D761E1C9B4}"/>
    <cellStyle name="20% - Accent5 2 4 3" xfId="336" xr:uid="{3EA30805-B6EB-47A9-B9A1-5EFCA9B756C2}"/>
    <cellStyle name="20% - Accent5 2 5" xfId="337" xr:uid="{48A101BD-080B-469B-91E2-616F61A6183D}"/>
    <cellStyle name="20% - Accent5 2 5 2" xfId="338" xr:uid="{1923FF4E-B3FF-4B3D-A391-3C924AEFDB1A}"/>
    <cellStyle name="20% - Accent5 2 5 3" xfId="339" xr:uid="{D5C6BB67-4C75-4163-90BC-28AC6B926F47}"/>
    <cellStyle name="20% - Accent5 2 6" xfId="340" xr:uid="{A096F7FA-AABD-40C4-B31F-0A9521B7808B}"/>
    <cellStyle name="20% - Accent5 2 7" xfId="341" xr:uid="{6CFEE154-68B3-40FE-BCD0-2711787DBC72}"/>
    <cellStyle name="20% - Accent5 3" xfId="342" xr:uid="{365F08D4-66E3-44DD-A522-CF3D94295F86}"/>
    <cellStyle name="20% - Accent5 3 2" xfId="343" xr:uid="{27094019-D9C6-468C-8746-8172171F45F6}"/>
    <cellStyle name="20% - Accent5 3 2 2" xfId="344" xr:uid="{11E2CCC7-1A40-4007-AC5E-DE7598313749}"/>
    <cellStyle name="20% - Accent5 3 2 3" xfId="345" xr:uid="{2FD82ABE-19FA-4057-A91E-AEABF2A012F5}"/>
    <cellStyle name="20% - Accent5 3 3" xfId="346" xr:uid="{FE707322-4446-4C21-8DBD-DB36F3486A1F}"/>
    <cellStyle name="20% - Accent5 3 4" xfId="347" xr:uid="{4D3A77F8-C469-4729-ACC3-D0FDCAAE39D1}"/>
    <cellStyle name="20% - Accent5 4" xfId="348" xr:uid="{6D3297D7-0EC0-4C5A-857B-C2F40C069B8E}"/>
    <cellStyle name="20% - Accent5 4 2" xfId="349" xr:uid="{34F41B98-F689-4169-8065-46B164B4350A}"/>
    <cellStyle name="20% - Accent5 4 3" xfId="350" xr:uid="{BBF98DA8-DF1D-4EC9-945D-17C1BE1407B6}"/>
    <cellStyle name="20% - Accent5 5" xfId="351" xr:uid="{B5F57A59-C9B8-4D87-B0AE-C57E08F1560C}"/>
    <cellStyle name="20% - Accent5 5 2" xfId="352" xr:uid="{215BD958-E521-4FCE-B559-E86CDEAE74D6}"/>
    <cellStyle name="20% - Accent5 5 3" xfId="353" xr:uid="{6E7D6312-3D65-4202-AF2B-E8AAE6C9B6A5}"/>
    <cellStyle name="20% - Accent5 6" xfId="354" xr:uid="{4FCA602A-A9E2-445C-9CF9-498DBCFC8C85}"/>
    <cellStyle name="20% - Accent5 6 2" xfId="355" xr:uid="{46EDE09D-E76D-463B-B491-32B70DE1547E}"/>
    <cellStyle name="20% - Accent5 6 3" xfId="356" xr:uid="{086D6E4A-3EC3-4D6F-9F05-D32A365931BD}"/>
    <cellStyle name="20% - Accent5 7" xfId="357" xr:uid="{DB9B3566-8272-4EE4-8497-694C1E32CE7B}"/>
    <cellStyle name="20% - Accent5 8" xfId="358" xr:uid="{B6132F59-9EF9-4CB4-BAE5-132956C6392A}"/>
    <cellStyle name="20% - Accent6 10" xfId="359" xr:uid="{677077B9-2C83-4653-A400-B1500512F21C}"/>
    <cellStyle name="20% - Accent6 2" xfId="360" xr:uid="{0C1B6DA1-28D5-44C7-8C9D-4C7C7159A234}"/>
    <cellStyle name="20% - Accent6 2 2" xfId="361" xr:uid="{05AAC4CB-1BE4-4D0E-93B2-F1FA2567EF60}"/>
    <cellStyle name="20% - Accent6 2 2 2" xfId="362" xr:uid="{DD8DD694-FA56-42B3-B3C3-7EF15DD5A3E0}"/>
    <cellStyle name="20% - Accent6 2 2 2 2" xfId="363" xr:uid="{CE941828-CD93-46AE-BE38-D225A1CBA1F3}"/>
    <cellStyle name="20% - Accent6 2 2 2 2 2" xfId="364" xr:uid="{878E6CCA-8328-4A9E-98A5-09DB58C6626E}"/>
    <cellStyle name="20% - Accent6 2 2 2 3" xfId="365" xr:uid="{1141A16B-81A4-4C4F-912A-D400E91F2AEC}"/>
    <cellStyle name="20% - Accent6 2 2 2 3 2" xfId="366" xr:uid="{E82593AF-E9CB-4D6A-931E-FBE3887DB9DD}"/>
    <cellStyle name="20% - Accent6 2 2 2 4" xfId="367" xr:uid="{F1DFE0AB-2FE9-425B-A15E-98B2BA1DBAF0}"/>
    <cellStyle name="20% - Accent6 2 2 3" xfId="368" xr:uid="{B92385A9-843E-4980-9854-65DDD9F06EBE}"/>
    <cellStyle name="20% - Accent6 2 2 3 2" xfId="369" xr:uid="{3B82F586-7309-4893-BFB8-E30077231AA8}"/>
    <cellStyle name="20% - Accent6 2 2 4" xfId="370" xr:uid="{33CF51D1-1BD8-4E94-ADD3-E44C2B769272}"/>
    <cellStyle name="20% - Accent6 2 2 4 2" xfId="371" xr:uid="{08F53676-310C-4C69-85E0-22923555D079}"/>
    <cellStyle name="20% - Accent6 2 2 5" xfId="372" xr:uid="{466611F0-97C5-439F-8B21-B1B81DF7C1BF}"/>
    <cellStyle name="20% - Accent6 2 3" xfId="373" xr:uid="{31B74DB7-18AB-4FC2-BD37-AAF9C0877315}"/>
    <cellStyle name="20% - Accent6 2 3 2" xfId="374" xr:uid="{CB6F1CED-5624-4BA3-B1E6-DB9D71E52EE3}"/>
    <cellStyle name="20% - Accent6 2 3 2 2" xfId="375" xr:uid="{3F395196-7704-4BA5-ADCD-5A0AA4E6112E}"/>
    <cellStyle name="20% - Accent6 2 3 3" xfId="376" xr:uid="{258D2076-BF79-4416-9DED-9DB5E294E885}"/>
    <cellStyle name="20% - Accent6 2 3 3 2" xfId="377" xr:uid="{71C69997-E0D6-426F-90A2-188E2422BEFF}"/>
    <cellStyle name="20% - Accent6 2 3 4" xfId="378" xr:uid="{6D64A4D5-F88F-4A0B-A339-D8020D6C62AA}"/>
    <cellStyle name="20% - Accent6 2 4" xfId="379" xr:uid="{0C014B1A-A1B2-4513-859F-7D1BA4C8A465}"/>
    <cellStyle name="20% - Accent6 2 4 2" xfId="380" xr:uid="{F38B1CD5-B5B3-48BC-AE24-194858C15B74}"/>
    <cellStyle name="20% - Accent6 2 4 2 2" xfId="381" xr:uid="{36C2B409-BBE9-4771-8F1A-602C062EA81C}"/>
    <cellStyle name="20% - Accent6 2 4 3" xfId="382" xr:uid="{DA21ED37-9073-440E-9592-1807B32D86A0}"/>
    <cellStyle name="20% - Accent6 2 4 3 2" xfId="383" xr:uid="{E11314A9-26B1-483C-B908-3462607A9EFB}"/>
    <cellStyle name="20% - Accent6 2 4 4" xfId="384" xr:uid="{2EB472A0-51E6-4A94-8275-4AEA074D12D5}"/>
    <cellStyle name="20% - Accent6 2 5" xfId="385" xr:uid="{7F12007F-2704-4AC0-B4F4-61574D60F99B}"/>
    <cellStyle name="20% - Accent6 2 5 2" xfId="386" xr:uid="{5F7724CC-B35B-4949-8B19-FE35A1EE0559}"/>
    <cellStyle name="20% - Accent6 2 5 2 2" xfId="387" xr:uid="{F21090CD-E513-48A3-A2A8-2841EDEABC1F}"/>
    <cellStyle name="20% - Accent6 2 5 3" xfId="388" xr:uid="{41E97370-07DA-43B6-B87C-B63739574FD1}"/>
    <cellStyle name="20% - Accent6 2 5 3 2" xfId="389" xr:uid="{CFFD649E-61A9-4CDA-A8CD-DDB4CFE9A5B0}"/>
    <cellStyle name="20% - Accent6 2 5 4" xfId="390" xr:uid="{6E136124-E6FD-432C-8A4E-32CFAF3DD99F}"/>
    <cellStyle name="20% - Accent6 2 6" xfId="391" xr:uid="{64378D85-795A-491D-8997-3BBB9EB43BA9}"/>
    <cellStyle name="20% - Accent6 2 6 2" xfId="392" xr:uid="{7768BD25-8797-4C67-A212-92D96E5132C2}"/>
    <cellStyle name="20% - Accent6 2 7" xfId="393" xr:uid="{DD2C41D9-8EC3-447E-9B07-C18AC19324E5}"/>
    <cellStyle name="20% - Accent6 2 7 2" xfId="394" xr:uid="{83B0FBA9-7A2C-403C-8655-E70813F47B8B}"/>
    <cellStyle name="20% - Accent6 2 8" xfId="395" xr:uid="{03964103-2077-4B51-8CF7-8D18BA56242D}"/>
    <cellStyle name="20% - Accent6 3" xfId="396" xr:uid="{D8F8493C-7E33-4CB9-8155-916B229284D8}"/>
    <cellStyle name="20% - Accent6 3 2" xfId="397" xr:uid="{8372CE1C-D675-4639-AB8E-58485A18C68F}"/>
    <cellStyle name="20% - Accent6 3 2 2" xfId="398" xr:uid="{A10B039D-D139-4EDB-991F-6073C255D7C2}"/>
    <cellStyle name="20% - Accent6 3 2 2 2" xfId="399" xr:uid="{9F6EEB83-2F83-4121-95C9-8EE93828C2AB}"/>
    <cellStyle name="20% - Accent6 3 2 3" xfId="400" xr:uid="{240CD737-81A1-4BF6-8E18-D323B7F6B438}"/>
    <cellStyle name="20% - Accent6 3 2 3 2" xfId="401" xr:uid="{76A8B343-AB55-4A85-A5FA-CDC99A5BF063}"/>
    <cellStyle name="20% - Accent6 3 2 4" xfId="402" xr:uid="{DC5C0991-CD40-4D88-9BE7-953075E6A220}"/>
    <cellStyle name="20% - Accent6 3 3" xfId="403" xr:uid="{FFE74F23-C105-43B9-9305-EF123496B56D}"/>
    <cellStyle name="20% - Accent6 3 3 2" xfId="404" xr:uid="{05C1DDB5-DE8F-4544-A9CD-41D03C4A8340}"/>
    <cellStyle name="20% - Accent6 3 4" xfId="405" xr:uid="{BE25F063-665E-4904-B79D-483B970402F0}"/>
    <cellStyle name="20% - Accent6 3 4 2" xfId="406" xr:uid="{8B854C5D-DCAE-4A06-9364-21DC92E2795A}"/>
    <cellStyle name="20% - Accent6 3 5" xfId="407" xr:uid="{F4DF66F7-3A75-4158-93AF-4B85C1C61A70}"/>
    <cellStyle name="20% - Accent6 4" xfId="408" xr:uid="{5639F8D9-E87A-4D2E-B76C-081696AE5BF6}"/>
    <cellStyle name="20% - Accent6 4 2" xfId="409" xr:uid="{B0D17898-0EB4-4817-8C17-CA9F89C9090F}"/>
    <cellStyle name="20% - Accent6 4 2 2" xfId="410" xr:uid="{9CE59670-7751-4147-A8CC-2601E23891EA}"/>
    <cellStyle name="20% - Accent6 4 3" xfId="411" xr:uid="{B6578AD5-2621-402F-9D03-66A3F214BF27}"/>
    <cellStyle name="20% - Accent6 4 3 2" xfId="412" xr:uid="{FF91C7CF-ACF5-490B-8B8A-03A350AB79B9}"/>
    <cellStyle name="20% - Accent6 4 4" xfId="413" xr:uid="{8A2A85E7-F3F2-4C94-B542-D7A9F9232254}"/>
    <cellStyle name="20% - Accent6 5" xfId="414" xr:uid="{FA2F4F89-4B84-4313-9990-645F41C8D5B9}"/>
    <cellStyle name="20% - Accent6 5 2" xfId="415" xr:uid="{4CB4B3C6-4417-4B3C-8540-EF4D8427BCD2}"/>
    <cellStyle name="20% - Accent6 5 2 2" xfId="416" xr:uid="{6F09DE96-40DC-4ED5-AF4B-137CB7EE824E}"/>
    <cellStyle name="20% - Accent6 5 3" xfId="417" xr:uid="{3F1FA963-0A2A-4EA7-9E5C-250DF7293E50}"/>
    <cellStyle name="20% - Accent6 5 3 2" xfId="418" xr:uid="{1EC2E421-7F87-4AE8-96DB-1D323880D175}"/>
    <cellStyle name="20% - Accent6 5 4" xfId="419" xr:uid="{7D96B860-02FE-41F3-984A-E197DF04A46F}"/>
    <cellStyle name="20% - Accent6 6" xfId="420" xr:uid="{19FFAEE9-B2EB-4544-B925-A377088F2ADB}"/>
    <cellStyle name="20% - Accent6 6 2" xfId="421" xr:uid="{6DFB6EE6-B7B6-441B-AA63-61825FC53F68}"/>
    <cellStyle name="20% - Accent6 6 2 2" xfId="422" xr:uid="{A0F33B0F-4AFE-4B06-B96F-DB33FED71679}"/>
    <cellStyle name="20% - Accent6 6 3" xfId="423" xr:uid="{B65C0048-7AAE-4EB5-BC53-7EE069CA7AF4}"/>
    <cellStyle name="20% - Accent6 6 3 2" xfId="424" xr:uid="{649D0C87-3D2C-40E5-AFF4-75BEE1A1D150}"/>
    <cellStyle name="20% - Accent6 6 4" xfId="425" xr:uid="{3741359B-C263-444C-AF10-4A133E20F2E5}"/>
    <cellStyle name="20% - Accent6 7" xfId="426" xr:uid="{7EADEC4B-32D3-47A8-A3B8-487BECEC984D}"/>
    <cellStyle name="20% - Accent6 7 2" xfId="427" xr:uid="{90EFC0D6-E5BE-435A-8D2E-E1052B560B20}"/>
    <cellStyle name="20% - Accent6 8" xfId="428" xr:uid="{F8CF3999-A727-4188-A097-BCCCCF3B1230}"/>
    <cellStyle name="20% - Accent6 8 2" xfId="429" xr:uid="{C75F2D90-5DAE-4F7A-84E7-FA45D8D0DB2E}"/>
    <cellStyle name="20% - Accent6 9" xfId="430" xr:uid="{5380492A-6114-483E-9442-A1AE35CF41BA}"/>
    <cellStyle name="40% - Accent1 10" xfId="431" xr:uid="{F5F78335-8F84-4218-9ADC-C826545EA3F3}"/>
    <cellStyle name="40% - Accent1 2" xfId="432" xr:uid="{C21CB2DE-70A6-47CE-9461-A363301D3D50}"/>
    <cellStyle name="40% - Accent1 2 2" xfId="433" xr:uid="{7CF94318-FCCD-4DD9-9A58-D32847F1A2D1}"/>
    <cellStyle name="40% - Accent1 2 2 2" xfId="434" xr:uid="{859000CE-8429-4B3C-9CFE-73B632442F55}"/>
    <cellStyle name="40% - Accent1 2 2 2 2" xfId="435" xr:uid="{EBC01408-F6AC-4D35-A68C-D6173A7F35CD}"/>
    <cellStyle name="40% - Accent1 2 2 2 2 2" xfId="436" xr:uid="{E06A773F-8C3D-40F1-ACF8-6EFA794AA50F}"/>
    <cellStyle name="40% - Accent1 2 2 2 3" xfId="437" xr:uid="{0B524AEB-EC69-43CD-B5DA-1274D26EE557}"/>
    <cellStyle name="40% - Accent1 2 2 2 3 2" xfId="438" xr:uid="{D52C8725-BF11-4D4B-9E87-7D81FD70C021}"/>
    <cellStyle name="40% - Accent1 2 2 2 4" xfId="439" xr:uid="{F79F70E2-F174-420E-9095-A769E8C18604}"/>
    <cellStyle name="40% - Accent1 2 2 3" xfId="440" xr:uid="{260B530A-BF82-4203-9E07-84A049B9EC12}"/>
    <cellStyle name="40% - Accent1 2 2 3 2" xfId="441" xr:uid="{A6983555-9D1F-46FF-80C9-6A2A3BBA776A}"/>
    <cellStyle name="40% - Accent1 2 2 4" xfId="442" xr:uid="{0A86D997-040E-4FEE-9EA2-F4C6AD42AAEA}"/>
    <cellStyle name="40% - Accent1 2 2 4 2" xfId="443" xr:uid="{AD726C17-68CB-4FE5-BF6D-7956E262409B}"/>
    <cellStyle name="40% - Accent1 2 2 5" xfId="444" xr:uid="{ECE739AC-DF86-49B0-AE2B-8BF451F4238A}"/>
    <cellStyle name="40% - Accent1 2 3" xfId="445" xr:uid="{A84962AD-8654-433D-9018-90E9EA07572A}"/>
    <cellStyle name="40% - Accent1 2 3 2" xfId="446" xr:uid="{FB0E1B03-CF41-427D-AAB8-A785A8E0508D}"/>
    <cellStyle name="40% - Accent1 2 3 2 2" xfId="447" xr:uid="{32182D10-814A-47D5-BD6A-3E0F57C2E42D}"/>
    <cellStyle name="40% - Accent1 2 3 3" xfId="448" xr:uid="{F6B102DF-7206-46EB-B801-A1FB76637345}"/>
    <cellStyle name="40% - Accent1 2 3 3 2" xfId="449" xr:uid="{123FCE1B-3074-4CEB-BF7F-43BD4E7733A8}"/>
    <cellStyle name="40% - Accent1 2 3 4" xfId="450" xr:uid="{E75B366F-A1F6-4EAA-9F0D-6595CB45D4F3}"/>
    <cellStyle name="40% - Accent1 2 4" xfId="451" xr:uid="{DD5363BC-5D8E-416F-8AB4-3930020B2532}"/>
    <cellStyle name="40% - Accent1 2 4 2" xfId="452" xr:uid="{314D27EE-4D53-4EC1-AAB6-E4E0A69AE50C}"/>
    <cellStyle name="40% - Accent1 2 4 2 2" xfId="453" xr:uid="{82351F7F-2E25-4E4D-97CF-E0D5C3219FB9}"/>
    <cellStyle name="40% - Accent1 2 4 3" xfId="454" xr:uid="{E2F4379B-5DE4-4DC8-B405-49D9C765BACD}"/>
    <cellStyle name="40% - Accent1 2 4 3 2" xfId="455" xr:uid="{348D677D-66DA-4691-8628-E94A0324DB64}"/>
    <cellStyle name="40% - Accent1 2 4 4" xfId="456" xr:uid="{E097792B-D56A-43C0-86A5-CBD622B674A7}"/>
    <cellStyle name="40% - Accent1 2 5" xfId="457" xr:uid="{79FE07CD-313C-43B4-9CBC-2858E4B6BD83}"/>
    <cellStyle name="40% - Accent1 2 5 2" xfId="458" xr:uid="{5201B0FB-3F85-4BCF-B684-C50FF470B764}"/>
    <cellStyle name="40% - Accent1 2 5 2 2" xfId="459" xr:uid="{A5772B67-4108-46D5-A3D7-0D437527FA41}"/>
    <cellStyle name="40% - Accent1 2 5 3" xfId="460" xr:uid="{83586C92-5DD9-410D-8499-A22F57C81C21}"/>
    <cellStyle name="40% - Accent1 2 5 3 2" xfId="461" xr:uid="{F166D0D2-F620-4036-B246-85D34E55D3EE}"/>
    <cellStyle name="40% - Accent1 2 5 4" xfId="462" xr:uid="{89F9DDFF-754E-4B9F-8FAF-7BC78D2B4438}"/>
    <cellStyle name="40% - Accent1 2 6" xfId="463" xr:uid="{FD6C7CFF-CC79-4807-B45F-E5E9E8695991}"/>
    <cellStyle name="40% - Accent1 2 6 2" xfId="464" xr:uid="{3A8BFB5A-8B85-4E9B-9A35-435199F028B8}"/>
    <cellStyle name="40% - Accent1 2 7" xfId="465" xr:uid="{D1E76C5B-F297-4D4C-8FC4-4C0D5DE6CB99}"/>
    <cellStyle name="40% - Accent1 2 7 2" xfId="466" xr:uid="{4DC5C251-6B80-409E-93F9-7B78946A58D1}"/>
    <cellStyle name="40% - Accent1 2 8" xfId="467" xr:uid="{0CCCF916-4E86-44ED-8753-A64F0DF8893B}"/>
    <cellStyle name="40% - Accent1 3" xfId="468" xr:uid="{4DA85A41-AF70-402E-A6B5-531516CFFFD2}"/>
    <cellStyle name="40% - Accent1 3 2" xfId="469" xr:uid="{6E707154-A139-4CA6-AF14-A7D61AB6B7BE}"/>
    <cellStyle name="40% - Accent1 3 2 2" xfId="470" xr:uid="{299446E2-BCAF-468D-97C5-D1EB68C83B00}"/>
    <cellStyle name="40% - Accent1 3 2 2 2" xfId="471" xr:uid="{4EC88F22-3B6C-4DFB-AA21-57C51608458B}"/>
    <cellStyle name="40% - Accent1 3 2 3" xfId="472" xr:uid="{47D7EC6F-9F3B-480A-827C-9F23FA5B81A9}"/>
    <cellStyle name="40% - Accent1 3 2 3 2" xfId="473" xr:uid="{248366C5-77A3-43E8-9C22-F88C5CD050A3}"/>
    <cellStyle name="40% - Accent1 3 2 4" xfId="474" xr:uid="{C4BDAF5D-12BB-425B-8885-8BAB8282A63C}"/>
    <cellStyle name="40% - Accent1 3 3" xfId="475" xr:uid="{F5EC5481-A4BF-44EC-A5C6-FDF2A8000B23}"/>
    <cellStyle name="40% - Accent1 3 3 2" xfId="476" xr:uid="{C42A4E9D-26BB-4446-8C65-9EE774DBC04F}"/>
    <cellStyle name="40% - Accent1 3 4" xfId="477" xr:uid="{8BB927A0-49E4-4B51-A5DD-5A85EAC5E44F}"/>
    <cellStyle name="40% - Accent1 3 4 2" xfId="478" xr:uid="{D7B49F42-B3D1-425D-BE3D-9434BF9E23C6}"/>
    <cellStyle name="40% - Accent1 3 5" xfId="479" xr:uid="{78078DC4-97EB-425C-A438-AE401E5A6170}"/>
    <cellStyle name="40% - Accent1 4" xfId="480" xr:uid="{9CED90D5-871E-495D-9374-155768DBA0AB}"/>
    <cellStyle name="40% - Accent1 4 2" xfId="481" xr:uid="{C86B807C-1EDF-402B-A1C2-A6BFB8D8C7AB}"/>
    <cellStyle name="40% - Accent1 4 2 2" xfId="482" xr:uid="{4F23F70D-519E-444E-8811-14C7AAE17DCC}"/>
    <cellStyle name="40% - Accent1 4 3" xfId="483" xr:uid="{AEDA5D5B-87CA-47C3-B188-45BD9BEC48EA}"/>
    <cellStyle name="40% - Accent1 4 3 2" xfId="484" xr:uid="{B6687A1E-EBC6-416A-982D-2094214C6DB4}"/>
    <cellStyle name="40% - Accent1 4 4" xfId="485" xr:uid="{881DF6F7-D10D-4CDD-84B1-5ACA1AFE4672}"/>
    <cellStyle name="40% - Accent1 5" xfId="486" xr:uid="{8D2BE3E6-53DB-4586-BEE7-D9FA95AD8136}"/>
    <cellStyle name="40% - Accent1 5 2" xfId="487" xr:uid="{7F930227-8B13-4BCC-A042-5D2CB329A017}"/>
    <cellStyle name="40% - Accent1 5 2 2" xfId="488" xr:uid="{921424B6-F568-4A65-905F-209EC3EC6D12}"/>
    <cellStyle name="40% - Accent1 5 3" xfId="489" xr:uid="{AAFFACBB-C42D-49E9-81BA-6F7258AD29B0}"/>
    <cellStyle name="40% - Accent1 5 3 2" xfId="490" xr:uid="{F07BC40E-4A92-4379-B6F9-4B70FE4F421D}"/>
    <cellStyle name="40% - Accent1 5 4" xfId="491" xr:uid="{6D4C6F81-403B-4228-83B1-CC43CEBA1DC9}"/>
    <cellStyle name="40% - Accent1 6" xfId="492" xr:uid="{4A191E2F-E00E-420E-8C65-C2AE9677370F}"/>
    <cellStyle name="40% - Accent1 6 2" xfId="493" xr:uid="{21E5674E-5612-4D00-9F78-3E28A7CE722B}"/>
    <cellStyle name="40% - Accent1 6 2 2" xfId="494" xr:uid="{45FA6EAE-BAC8-436E-A27D-15EA099E6CC8}"/>
    <cellStyle name="40% - Accent1 6 3" xfId="495" xr:uid="{641717D9-B821-4EB0-A96C-33FE67C1409B}"/>
    <cellStyle name="40% - Accent1 6 3 2" xfId="496" xr:uid="{C88002F5-80C8-4022-92F4-2A328CAA836C}"/>
    <cellStyle name="40% - Accent1 6 4" xfId="497" xr:uid="{CF1891C9-F697-4B31-9225-908EFF89E6AA}"/>
    <cellStyle name="40% - Accent1 7" xfId="498" xr:uid="{F7178896-71C3-48E5-A1B3-BBEE503976BF}"/>
    <cellStyle name="40% - Accent1 7 2" xfId="499" xr:uid="{488C1AFA-9371-4C94-A809-FD42C0B1750C}"/>
    <cellStyle name="40% - Accent1 8" xfId="500" xr:uid="{D527E2A6-7ECD-4B27-ADE9-360CEF1D551A}"/>
    <cellStyle name="40% - Accent1 8 2" xfId="501" xr:uid="{03679999-1255-48B3-B7E7-11C75E35CFBD}"/>
    <cellStyle name="40% - Accent1 9" xfId="502" xr:uid="{552774BA-D25D-44D2-9302-45F36E6433A8}"/>
    <cellStyle name="40% - Accent2 2" xfId="503" xr:uid="{B5BC07C0-25D4-4CE5-A10A-536C2BF38B69}"/>
    <cellStyle name="40% - Accent2 2 2" xfId="504" xr:uid="{B9EE3A57-D438-4095-8B0D-E8A8AA7194C1}"/>
    <cellStyle name="40% - Accent2 2 2 2" xfId="505" xr:uid="{F5384BAD-0D6A-45A9-B645-49BE0A606B3F}"/>
    <cellStyle name="40% - Accent2 2 2 2 2" xfId="506" xr:uid="{736D4BC6-3CAA-482E-89FA-CFA391AC4283}"/>
    <cellStyle name="40% - Accent2 2 2 2 3" xfId="507" xr:uid="{A8A2DA6D-A96A-4E92-A6A3-DB1844EFCA07}"/>
    <cellStyle name="40% - Accent2 2 2 3" xfId="508" xr:uid="{F27A65C5-29D6-4C50-A0DE-D1F54B98F334}"/>
    <cellStyle name="40% - Accent2 2 2 4" xfId="509" xr:uid="{08DB91D3-36CF-49DE-852E-51AD472FF5B5}"/>
    <cellStyle name="40% - Accent2 2 3" xfId="510" xr:uid="{22A39C78-052F-4B90-A4D7-C7C46B5E3CD1}"/>
    <cellStyle name="40% - Accent2 2 3 2" xfId="511" xr:uid="{4172F5F1-2B13-4FF2-AD0A-E8174A637415}"/>
    <cellStyle name="40% - Accent2 2 3 3" xfId="512" xr:uid="{38F1E541-10B9-4209-848E-BF8FC2A92FD0}"/>
    <cellStyle name="40% - Accent2 2 4" xfId="513" xr:uid="{F80BD724-3E60-4955-AAE8-4C453F652427}"/>
    <cellStyle name="40% - Accent2 2 4 2" xfId="514" xr:uid="{4D9D663F-2D16-4C92-9643-72219DF55F51}"/>
    <cellStyle name="40% - Accent2 2 4 3" xfId="515" xr:uid="{DD1D4F85-F0A5-4F75-A676-B434C7B14C36}"/>
    <cellStyle name="40% - Accent2 2 5" xfId="516" xr:uid="{92AC6552-8614-47F0-9FF2-7D1D5F21744B}"/>
    <cellStyle name="40% - Accent2 2 5 2" xfId="517" xr:uid="{456847A1-C386-4666-BF69-3D951E1E15C4}"/>
    <cellStyle name="40% - Accent2 2 5 3" xfId="518" xr:uid="{5ECDD6F5-EA38-41E8-80C0-F54EAF6C2C2C}"/>
    <cellStyle name="40% - Accent2 2 6" xfId="519" xr:uid="{BF7998F0-3ABA-4389-8307-0223905E89DE}"/>
    <cellStyle name="40% - Accent2 2 7" xfId="520" xr:uid="{DFF1AD61-44CA-43AF-8D4B-6DAE5EC700C4}"/>
    <cellStyle name="40% - Accent2 3" xfId="521" xr:uid="{08563AFF-C819-439E-8360-A82ED2E848CA}"/>
    <cellStyle name="40% - Accent2 3 2" xfId="522" xr:uid="{267492D5-C20C-4EBD-98ED-C3B7658B0BE3}"/>
    <cellStyle name="40% - Accent2 3 2 2" xfId="523" xr:uid="{11671D6B-1300-4918-A163-83EB4B12B07C}"/>
    <cellStyle name="40% - Accent2 3 2 3" xfId="524" xr:uid="{0F95897B-1452-4C82-88A1-CA3ACA14E08E}"/>
    <cellStyle name="40% - Accent2 3 3" xfId="525" xr:uid="{59161BCE-9EB8-45B6-82AE-25B55C04580C}"/>
    <cellStyle name="40% - Accent2 3 4" xfId="526" xr:uid="{D3751546-9484-4AC8-9A25-F2972F7048C7}"/>
    <cellStyle name="40% - Accent2 4" xfId="527" xr:uid="{B3DFD93D-9F25-4ABD-B6AC-ABF7C02F5BB5}"/>
    <cellStyle name="40% - Accent2 4 2" xfId="528" xr:uid="{6982C7DC-60CC-4459-A560-42B2BE987ECB}"/>
    <cellStyle name="40% - Accent2 4 3" xfId="529" xr:uid="{92A9A24F-08D2-4D5D-990D-4EEB7C515460}"/>
    <cellStyle name="40% - Accent2 5" xfId="530" xr:uid="{DA59C86C-7B0D-4F2A-B660-0573444EDE99}"/>
    <cellStyle name="40% - Accent2 5 2" xfId="531" xr:uid="{DED3D34C-03ED-4133-AC26-523346320E20}"/>
    <cellStyle name="40% - Accent2 5 3" xfId="532" xr:uid="{AE508517-B0D7-4645-A379-1373AF255322}"/>
    <cellStyle name="40% - Accent2 6" xfId="533" xr:uid="{A9750719-54D3-43F9-8DDB-71038C97F113}"/>
    <cellStyle name="40% - Accent2 6 2" xfId="534" xr:uid="{C387EA4D-48D7-4C46-9C86-2147A91192BC}"/>
    <cellStyle name="40% - Accent2 6 3" xfId="535" xr:uid="{05A1BBF2-43DF-4270-9D8E-A1E0E7E06E29}"/>
    <cellStyle name="40% - Accent2 7" xfId="536" xr:uid="{63D99FB2-3A31-45C6-82DA-9299FB20939D}"/>
    <cellStyle name="40% - Accent2 8" xfId="537" xr:uid="{816CC90C-BCEF-47BA-900C-B0611CF6E85D}"/>
    <cellStyle name="40% - Accent3 10" xfId="538" xr:uid="{56A10793-FF83-4604-87CE-4D1E17EA40F2}"/>
    <cellStyle name="40% - Accent3 2" xfId="539" xr:uid="{6CC84E2A-F65E-443E-866B-D5B15A153616}"/>
    <cellStyle name="40% - Accent3 2 2" xfId="540" xr:uid="{4F4D1F10-236A-4D0B-B59E-C8A0AE05A095}"/>
    <cellStyle name="40% - Accent3 2 2 2" xfId="541" xr:uid="{F35F3A90-34F8-43C3-902F-A785501547BD}"/>
    <cellStyle name="40% - Accent3 2 2 2 2" xfId="542" xr:uid="{9BB2FCC1-33B7-4289-B80F-33DC24EABF18}"/>
    <cellStyle name="40% - Accent3 2 2 2 2 2" xfId="543" xr:uid="{FD718FFE-40E1-45A1-8C1D-2E400F5DEAB5}"/>
    <cellStyle name="40% - Accent3 2 2 2 3" xfId="544" xr:uid="{02A9C039-62FE-45D7-8380-1BCE6EC68678}"/>
    <cellStyle name="40% - Accent3 2 2 2 3 2" xfId="545" xr:uid="{DDB9F619-1C3A-4D04-9F29-C9DE8A4DFAE4}"/>
    <cellStyle name="40% - Accent3 2 2 2 4" xfId="546" xr:uid="{7B0C49D3-AC95-4D07-A3D9-1FC52123B7F4}"/>
    <cellStyle name="40% - Accent3 2 2 3" xfId="547" xr:uid="{CEB5B804-6ED5-4C40-B944-1AE8CC7D7EB6}"/>
    <cellStyle name="40% - Accent3 2 2 3 2" xfId="548" xr:uid="{DBFB5409-F8D1-4ACC-8530-D756254FB4DE}"/>
    <cellStyle name="40% - Accent3 2 2 4" xfId="549" xr:uid="{5475E1B0-F86A-445F-8C62-C7EF0B72C493}"/>
    <cellStyle name="40% - Accent3 2 2 4 2" xfId="550" xr:uid="{D7C70D60-2621-4057-9FA3-09993A89EEAC}"/>
    <cellStyle name="40% - Accent3 2 2 5" xfId="551" xr:uid="{DB0400B4-8B4C-49BB-BC11-25B251869A8C}"/>
    <cellStyle name="40% - Accent3 2 3" xfId="552" xr:uid="{AD956079-064C-4226-A185-A9093BBDFE27}"/>
    <cellStyle name="40% - Accent3 2 3 2" xfId="553" xr:uid="{5175F145-6EBE-4FA1-8036-118649C97618}"/>
    <cellStyle name="40% - Accent3 2 3 2 2" xfId="554" xr:uid="{C9314D6E-3A24-4FF5-998F-B83C2854B35A}"/>
    <cellStyle name="40% - Accent3 2 3 3" xfId="555" xr:uid="{4CEE6CC7-03DC-41B6-852E-42D820016045}"/>
    <cellStyle name="40% - Accent3 2 3 3 2" xfId="556" xr:uid="{D2C19B7C-4823-447C-843A-AF910D886E55}"/>
    <cellStyle name="40% - Accent3 2 3 4" xfId="557" xr:uid="{D643C8B0-636B-406B-B3F5-DD313ACDB7DD}"/>
    <cellStyle name="40% - Accent3 2 4" xfId="558" xr:uid="{B48BF2E9-BA8F-46D5-BE20-DA6696B09417}"/>
    <cellStyle name="40% - Accent3 2 4 2" xfId="559" xr:uid="{A9E23438-FE1C-4ECB-8BB7-824CA85B871E}"/>
    <cellStyle name="40% - Accent3 2 4 2 2" xfId="560" xr:uid="{7EE9E85A-5DC5-4A2F-91D5-6DCE31D142D2}"/>
    <cellStyle name="40% - Accent3 2 4 3" xfId="561" xr:uid="{1D45AF48-38E3-4EDC-A643-4E45EE3CDB7C}"/>
    <cellStyle name="40% - Accent3 2 4 3 2" xfId="562" xr:uid="{35032DD7-CB79-476F-92BD-213ED797BC3B}"/>
    <cellStyle name="40% - Accent3 2 4 4" xfId="563" xr:uid="{3B628696-FB2E-47EF-AAF2-C570DCE8CB4B}"/>
    <cellStyle name="40% - Accent3 2 5" xfId="564" xr:uid="{3CB87E80-0A10-49F5-8B89-BDC7E7C5773F}"/>
    <cellStyle name="40% - Accent3 2 5 2" xfId="565" xr:uid="{34C326E0-E5AA-4FC0-825D-82732F4361F1}"/>
    <cellStyle name="40% - Accent3 2 5 2 2" xfId="566" xr:uid="{5FD039DF-AC37-47FA-AC65-70B2D6CF3498}"/>
    <cellStyle name="40% - Accent3 2 5 3" xfId="567" xr:uid="{40CD4C13-83D2-4B97-A42A-62259D9F7A74}"/>
    <cellStyle name="40% - Accent3 2 5 3 2" xfId="568" xr:uid="{82AA256A-04FC-43B4-95EA-22082E1E91A1}"/>
    <cellStyle name="40% - Accent3 2 5 4" xfId="569" xr:uid="{15E7A552-D885-49E3-B242-C5E1A976D03A}"/>
    <cellStyle name="40% - Accent3 2 6" xfId="570" xr:uid="{80A9B6D0-AA41-4A38-BEEC-F78835C9391A}"/>
    <cellStyle name="40% - Accent3 2 6 2" xfId="571" xr:uid="{3F8EA01F-B04F-4978-BC72-FD05BB27DA79}"/>
    <cellStyle name="40% - Accent3 2 7" xfId="572" xr:uid="{B39889AF-3EA9-4587-8514-DA98D0CACB21}"/>
    <cellStyle name="40% - Accent3 2 7 2" xfId="573" xr:uid="{6E5F83AD-ECA1-4C54-8AA1-82C16B70AC34}"/>
    <cellStyle name="40% - Accent3 2 8" xfId="574" xr:uid="{1A509F3D-FE95-4DDD-BD37-72D408974476}"/>
    <cellStyle name="40% - Accent3 3" xfId="575" xr:uid="{AA2561F0-D904-43CF-9E92-D8EB52F2E0D6}"/>
    <cellStyle name="40% - Accent3 3 2" xfId="576" xr:uid="{F6CF4CF2-C4F5-4862-955B-910C37144592}"/>
    <cellStyle name="40% - Accent3 3 2 2" xfId="577" xr:uid="{E8A816D5-9DFF-47B5-B1CA-771FF2A7957E}"/>
    <cellStyle name="40% - Accent3 3 2 2 2" xfId="578" xr:uid="{A4A1D53F-FA5E-4A30-81A4-0DB93644FEFD}"/>
    <cellStyle name="40% - Accent3 3 2 3" xfId="579" xr:uid="{2EF2D646-052C-49E5-939A-0F613E077FCF}"/>
    <cellStyle name="40% - Accent3 3 2 3 2" xfId="580" xr:uid="{3F4EEE3C-5ECE-4CC6-8C56-93D78674BC50}"/>
    <cellStyle name="40% - Accent3 3 2 4" xfId="581" xr:uid="{DDAE4076-0EAE-48FD-8F87-56CFF25B859B}"/>
    <cellStyle name="40% - Accent3 3 3" xfId="582" xr:uid="{960968F2-745F-403B-AEE6-689B7BE03494}"/>
    <cellStyle name="40% - Accent3 3 3 2" xfId="583" xr:uid="{C21CCFA6-7805-4446-BE95-28282EA8A37C}"/>
    <cellStyle name="40% - Accent3 3 4" xfId="584" xr:uid="{51267D69-D008-4F58-8168-8925EF13BBD0}"/>
    <cellStyle name="40% - Accent3 3 4 2" xfId="585" xr:uid="{3959584F-98A5-4BA9-A1BF-B92BB5028705}"/>
    <cellStyle name="40% - Accent3 3 5" xfId="586" xr:uid="{D68C59FF-0CFE-495E-AABA-6BBC927FC3E3}"/>
    <cellStyle name="40% - Accent3 4" xfId="587" xr:uid="{24000336-A28B-46E1-9EDD-7C312B988CF3}"/>
    <cellStyle name="40% - Accent3 4 2" xfId="588" xr:uid="{9F6C2DBE-64CC-4B63-B715-97928F6FF24E}"/>
    <cellStyle name="40% - Accent3 4 2 2" xfId="589" xr:uid="{1A55D148-1D4E-4A55-8BE5-92E4BDA6D73B}"/>
    <cellStyle name="40% - Accent3 4 3" xfId="590" xr:uid="{95FD51AB-36B9-4102-9503-8CB34CD2559E}"/>
    <cellStyle name="40% - Accent3 4 3 2" xfId="591" xr:uid="{88A01268-CEA2-42E9-A7C1-5F198174E8A5}"/>
    <cellStyle name="40% - Accent3 4 4" xfId="592" xr:uid="{C5CAC8A6-073D-497F-8F1B-671A9305A38E}"/>
    <cellStyle name="40% - Accent3 5" xfId="593" xr:uid="{DDCC4BD8-D4C4-4A13-A95B-083BAB2D6F83}"/>
    <cellStyle name="40% - Accent3 5 2" xfId="594" xr:uid="{2ECBBB92-CFD9-4B93-A1CF-182B360AA6BC}"/>
    <cellStyle name="40% - Accent3 5 2 2" xfId="595" xr:uid="{BF76CD59-2ACF-4C96-AD48-6B857BE1C6F0}"/>
    <cellStyle name="40% - Accent3 5 3" xfId="596" xr:uid="{E703B94A-9504-471E-8052-27C14F436012}"/>
    <cellStyle name="40% - Accent3 5 3 2" xfId="597" xr:uid="{1E25F2B9-D1E1-4D1D-BF9B-D1BB8027A536}"/>
    <cellStyle name="40% - Accent3 5 4" xfId="598" xr:uid="{34FF772A-5246-4477-9FCE-E31C60C9B6E9}"/>
    <cellStyle name="40% - Accent3 6" xfId="599" xr:uid="{80A14DEE-9E71-4A7D-A824-9B275F9AD07B}"/>
    <cellStyle name="40% - Accent3 6 2" xfId="600" xr:uid="{ACFEC1BD-B8BE-4ABF-8EBF-36B054C39B4D}"/>
    <cellStyle name="40% - Accent3 6 2 2" xfId="601" xr:uid="{5CBFC6AB-52B6-4E17-8E9A-124271399123}"/>
    <cellStyle name="40% - Accent3 6 3" xfId="602" xr:uid="{FC323EF2-AC05-41EF-A53E-4CA5304675B6}"/>
    <cellStyle name="40% - Accent3 6 3 2" xfId="603" xr:uid="{15BF088C-DF3A-4089-9B7E-60E2BFA55A83}"/>
    <cellStyle name="40% - Accent3 6 4" xfId="604" xr:uid="{7066A719-75DE-4A09-A4CD-73D1DBDBBAFA}"/>
    <cellStyle name="40% - Accent3 7" xfId="605" xr:uid="{0E212EEC-342B-4143-AE6F-D1CBEF7C541F}"/>
    <cellStyle name="40% - Accent3 7 2" xfId="606" xr:uid="{D4D56968-8A2B-4DB7-B192-4982C4315EE4}"/>
    <cellStyle name="40% - Accent3 8" xfId="607" xr:uid="{FC752090-762F-4947-8F3D-46D78C1B131B}"/>
    <cellStyle name="40% - Accent3 8 2" xfId="608" xr:uid="{A834DA84-8E5A-41AC-9FEA-6147742977A4}"/>
    <cellStyle name="40% - Accent3 9" xfId="609" xr:uid="{B04C8A97-DFD3-4438-A00D-679416E5B9AA}"/>
    <cellStyle name="40% - Accent4 10" xfId="610" xr:uid="{E1468034-9692-4DF9-9048-B219ABD37230}"/>
    <cellStyle name="40% - Accent4 2" xfId="611" xr:uid="{56752433-DAC6-4C8A-AB36-3773EC41D51D}"/>
    <cellStyle name="40% - Accent4 2 2" xfId="612" xr:uid="{FD1DA58D-9CE7-40AA-B801-795F9C913BA3}"/>
    <cellStyle name="40% - Accent4 2 2 2" xfId="613" xr:uid="{0589C160-5A22-40BA-AAC9-3B77B6B9D648}"/>
    <cellStyle name="40% - Accent4 2 2 2 2" xfId="614" xr:uid="{ADE5E2C6-746C-4FD7-B655-A8DCF6F7BA2C}"/>
    <cellStyle name="40% - Accent4 2 2 2 2 2" xfId="615" xr:uid="{B1315F00-26D9-4738-BA44-29E82FB5A9D6}"/>
    <cellStyle name="40% - Accent4 2 2 2 3" xfId="616" xr:uid="{7F454F67-8297-4CFD-9965-5E731626B3BA}"/>
    <cellStyle name="40% - Accent4 2 2 2 3 2" xfId="617" xr:uid="{912C47D1-88CB-4E8A-9648-8A9219E63024}"/>
    <cellStyle name="40% - Accent4 2 2 2 4" xfId="618" xr:uid="{ED3BEF88-B683-4E50-9DBE-D7B86CA13802}"/>
    <cellStyle name="40% - Accent4 2 2 3" xfId="619" xr:uid="{108C2CAC-FBC1-4466-84D9-D6B7989FD771}"/>
    <cellStyle name="40% - Accent4 2 2 3 2" xfId="620" xr:uid="{A0F12CD1-394D-4DC9-9E0F-E2579FFA78A1}"/>
    <cellStyle name="40% - Accent4 2 2 4" xfId="621" xr:uid="{B88E4859-D95B-4093-9E85-BBC8928DBF59}"/>
    <cellStyle name="40% - Accent4 2 2 4 2" xfId="622" xr:uid="{381B7158-26ED-4430-844C-10EE30464250}"/>
    <cellStyle name="40% - Accent4 2 2 5" xfId="623" xr:uid="{FAC3EAF4-5336-4BD2-A02A-2DF918D59F8E}"/>
    <cellStyle name="40% - Accent4 2 3" xfId="624" xr:uid="{5D88E8E0-3792-44B1-A7B0-2B91801E40C9}"/>
    <cellStyle name="40% - Accent4 2 3 2" xfId="625" xr:uid="{A84F6393-9D89-4F8C-B857-F580DA812451}"/>
    <cellStyle name="40% - Accent4 2 3 2 2" xfId="626" xr:uid="{64BCD490-2DF3-49EA-9E8C-57E13DF8855F}"/>
    <cellStyle name="40% - Accent4 2 3 3" xfId="627" xr:uid="{6C5D5E67-28A2-4D52-B761-59E4F7C15AB7}"/>
    <cellStyle name="40% - Accent4 2 3 3 2" xfId="628" xr:uid="{5C8E3726-5FD7-48FA-98CF-A1156F802302}"/>
    <cellStyle name="40% - Accent4 2 3 4" xfId="629" xr:uid="{873B3D9C-44F9-42FA-B491-4D00D9B04C59}"/>
    <cellStyle name="40% - Accent4 2 4" xfId="630" xr:uid="{819AD806-2E92-43E2-A9FF-B5B2DE34B513}"/>
    <cellStyle name="40% - Accent4 2 4 2" xfId="631" xr:uid="{76ECF349-9983-4F3B-812B-93274FB822B1}"/>
    <cellStyle name="40% - Accent4 2 4 2 2" xfId="632" xr:uid="{BA3EFF12-385A-4D1E-A52E-1FF6482D73DB}"/>
    <cellStyle name="40% - Accent4 2 4 3" xfId="633" xr:uid="{5B5AAFEF-71C2-4671-9665-02A9E690C8C0}"/>
    <cellStyle name="40% - Accent4 2 4 3 2" xfId="634" xr:uid="{3C73EF9E-87B9-41BD-A2FF-7B0D4225B020}"/>
    <cellStyle name="40% - Accent4 2 4 4" xfId="635" xr:uid="{9D690825-0B4B-40AD-BAF6-6A7464DFB5B2}"/>
    <cellStyle name="40% - Accent4 2 5" xfId="636" xr:uid="{AD6B892B-E1D3-4EF6-B2B3-214F8D322929}"/>
    <cellStyle name="40% - Accent4 2 5 2" xfId="637" xr:uid="{80DC1AD6-2E3B-4122-8D3B-CE517899B548}"/>
    <cellStyle name="40% - Accent4 2 5 2 2" xfId="638" xr:uid="{C9BA2DB6-4916-47F2-84D5-FCED5A30E6D4}"/>
    <cellStyle name="40% - Accent4 2 5 3" xfId="639" xr:uid="{9DDA6DEC-3287-4B14-A395-3A7C9EEAF129}"/>
    <cellStyle name="40% - Accent4 2 5 3 2" xfId="640" xr:uid="{8CBC0661-5FC9-48B5-9492-AD422C3C6077}"/>
    <cellStyle name="40% - Accent4 2 5 4" xfId="641" xr:uid="{1D2918BA-8815-4F75-8EFE-B279E04F8652}"/>
    <cellStyle name="40% - Accent4 2 6" xfId="642" xr:uid="{059B9171-77C2-447B-BF70-A7F3AE7458F1}"/>
    <cellStyle name="40% - Accent4 2 6 2" xfId="643" xr:uid="{FC070C03-A7CF-4DCE-9EB2-E48552412FF9}"/>
    <cellStyle name="40% - Accent4 2 7" xfId="644" xr:uid="{2872F727-56FF-4039-AC62-4BA59DB8581A}"/>
    <cellStyle name="40% - Accent4 2 7 2" xfId="645" xr:uid="{0DB83F6A-838C-4EA6-8E48-825D6B183F52}"/>
    <cellStyle name="40% - Accent4 2 8" xfId="646" xr:uid="{5F9FC3C8-3803-4802-931A-09F3A3EED02A}"/>
    <cellStyle name="40% - Accent4 3" xfId="647" xr:uid="{050645A6-0316-4D0F-9FD6-4EBE7E804AD6}"/>
    <cellStyle name="40% - Accent4 3 2" xfId="648" xr:uid="{8524DFA9-E044-4AAC-8AB1-B5C58BDD19F1}"/>
    <cellStyle name="40% - Accent4 3 2 2" xfId="649" xr:uid="{99A76E4B-7BB0-4009-BB2B-480B98796FFB}"/>
    <cellStyle name="40% - Accent4 3 2 2 2" xfId="650" xr:uid="{469A57F3-2A94-40F1-8100-4EBDC15FC863}"/>
    <cellStyle name="40% - Accent4 3 2 3" xfId="651" xr:uid="{C812A57A-34BF-4A4D-9066-25FD95338A3E}"/>
    <cellStyle name="40% - Accent4 3 2 3 2" xfId="652" xr:uid="{FA18D234-E2F3-4B66-9560-0D8C665926B1}"/>
    <cellStyle name="40% - Accent4 3 2 4" xfId="653" xr:uid="{AD6D7937-2AC2-4EE2-8E1D-B3246702B46B}"/>
    <cellStyle name="40% - Accent4 3 3" xfId="654" xr:uid="{CEBA8F0A-E1C7-4D92-B96F-91428C1840DD}"/>
    <cellStyle name="40% - Accent4 3 3 2" xfId="655" xr:uid="{1CC17711-9CD4-4880-9EDF-3AD62F1E325A}"/>
    <cellStyle name="40% - Accent4 3 4" xfId="656" xr:uid="{5F66DE57-23BE-47F3-B58A-E4F62E7CE6DD}"/>
    <cellStyle name="40% - Accent4 3 4 2" xfId="657" xr:uid="{9CBA36BB-423C-4075-957D-4E4682F4DC32}"/>
    <cellStyle name="40% - Accent4 3 5" xfId="658" xr:uid="{1D51A2C1-D61E-4264-9D7E-56B2AAF76042}"/>
    <cellStyle name="40% - Accent4 4" xfId="659" xr:uid="{D4B7346C-EB9C-4030-A459-9A4DA9CF69D9}"/>
    <cellStyle name="40% - Accent4 4 2" xfId="660" xr:uid="{C650D5C4-A77E-4299-AF36-8876CAAA6ABE}"/>
    <cellStyle name="40% - Accent4 4 2 2" xfId="661" xr:uid="{AD18BDF9-6057-47C1-898B-877BE8635CA7}"/>
    <cellStyle name="40% - Accent4 4 3" xfId="662" xr:uid="{04FE476C-085E-4693-A81C-0E9FD8443BDB}"/>
    <cellStyle name="40% - Accent4 4 3 2" xfId="663" xr:uid="{694C2967-8EC9-4BE8-836A-3C47EE10D9EF}"/>
    <cellStyle name="40% - Accent4 4 4" xfId="664" xr:uid="{E378A0E0-F3FA-456E-B5B8-A62D631643E4}"/>
    <cellStyle name="40% - Accent4 5" xfId="665" xr:uid="{69BAEEE4-825F-4DB6-9490-5895F8E71B5D}"/>
    <cellStyle name="40% - Accent4 5 2" xfId="666" xr:uid="{AE00956F-C241-42E2-8CD9-637593E75EC8}"/>
    <cellStyle name="40% - Accent4 5 2 2" xfId="667" xr:uid="{B75B95EE-4B6A-401A-8995-337BA4A9B676}"/>
    <cellStyle name="40% - Accent4 5 3" xfId="668" xr:uid="{952DCE9F-576F-4255-ADCF-B26982AFF38E}"/>
    <cellStyle name="40% - Accent4 5 3 2" xfId="669" xr:uid="{BB9F01A6-DA49-4E48-885B-858155C3717A}"/>
    <cellStyle name="40% - Accent4 5 4" xfId="670" xr:uid="{9A111C79-75B1-47A3-8B3C-E8201D1DFECB}"/>
    <cellStyle name="40% - Accent4 6" xfId="671" xr:uid="{B6B31279-0D58-4737-8606-BFE4B665C412}"/>
    <cellStyle name="40% - Accent4 6 2" xfId="672" xr:uid="{676A2FE3-461C-470D-8E79-B50A371FED2E}"/>
    <cellStyle name="40% - Accent4 6 2 2" xfId="673" xr:uid="{F70EFC90-EF6E-4C88-AE39-43F3CDEBB1A7}"/>
    <cellStyle name="40% - Accent4 6 3" xfId="674" xr:uid="{703AEB6F-9BDA-42E0-910F-3DF5A1AF36F5}"/>
    <cellStyle name="40% - Accent4 6 3 2" xfId="675" xr:uid="{EF36FB00-EED4-4B07-A887-69588DCCD6A2}"/>
    <cellStyle name="40% - Accent4 6 4" xfId="676" xr:uid="{75F8782E-E96C-4BD3-8EC1-CFEF70A7E049}"/>
    <cellStyle name="40% - Accent4 7" xfId="677" xr:uid="{566ABFA2-40F2-4241-8272-27F15053F4E2}"/>
    <cellStyle name="40% - Accent4 7 2" xfId="678" xr:uid="{BE061193-7C08-4FDC-8990-3A09E28E4C82}"/>
    <cellStyle name="40% - Accent4 8" xfId="679" xr:uid="{1096513C-613C-4CCB-B6C0-847186239089}"/>
    <cellStyle name="40% - Accent4 8 2" xfId="680" xr:uid="{51D77A1C-9605-430B-9E6E-04BFF8A4A2E3}"/>
    <cellStyle name="40% - Accent4 9" xfId="681" xr:uid="{C847BD41-1926-4B70-A867-46A003F3DF3A}"/>
    <cellStyle name="40% - Accent5 10" xfId="682" xr:uid="{8A8BFA4C-C303-4B20-A998-13C04B606C09}"/>
    <cellStyle name="40% - Accent5 2" xfId="683" xr:uid="{DCD5CDFD-AF0F-4D9B-8C62-606E570B6376}"/>
    <cellStyle name="40% - Accent5 2 2" xfId="684" xr:uid="{380F773B-0E7E-4EC1-91A0-833902335A20}"/>
    <cellStyle name="40% - Accent5 2 2 2" xfId="685" xr:uid="{B80D4270-DE5F-4908-A6EA-87F7FA804117}"/>
    <cellStyle name="40% - Accent5 2 2 2 2" xfId="686" xr:uid="{64502D38-7B99-42A0-8720-BBEC4D80A2A5}"/>
    <cellStyle name="40% - Accent5 2 2 2 2 2" xfId="687" xr:uid="{35877056-BD06-45B8-BC8B-5D9F971DDB05}"/>
    <cellStyle name="40% - Accent5 2 2 2 3" xfId="688" xr:uid="{FA04B853-A1D9-43FB-9874-D8845E00BC73}"/>
    <cellStyle name="40% - Accent5 2 2 2 3 2" xfId="689" xr:uid="{48B3A605-2DCF-4384-80B8-749ECF3BA3F7}"/>
    <cellStyle name="40% - Accent5 2 2 2 4" xfId="690" xr:uid="{78A0EFA3-BFFF-4BDA-A307-EE684648CD58}"/>
    <cellStyle name="40% - Accent5 2 2 3" xfId="691" xr:uid="{1DBDF739-2FE0-4D74-A094-821701420F90}"/>
    <cellStyle name="40% - Accent5 2 2 3 2" xfId="692" xr:uid="{00412A62-D9D2-4EF0-802A-774534EA18D9}"/>
    <cellStyle name="40% - Accent5 2 2 4" xfId="693" xr:uid="{C20D3B6D-C23E-4CBF-9BBD-F9C07A39D7C0}"/>
    <cellStyle name="40% - Accent5 2 2 4 2" xfId="694" xr:uid="{EDDF490E-CEDE-41EF-AA6A-B0DA73BF19EF}"/>
    <cellStyle name="40% - Accent5 2 2 5" xfId="695" xr:uid="{8873AEA0-5311-49B4-8436-48C4AA131A16}"/>
    <cellStyle name="40% - Accent5 2 3" xfId="696" xr:uid="{2FF49E87-6B3F-4222-95A7-B398710E557A}"/>
    <cellStyle name="40% - Accent5 2 3 2" xfId="697" xr:uid="{F8B309E6-DBC9-47EC-9CD3-61A3CBC23DF2}"/>
    <cellStyle name="40% - Accent5 2 3 2 2" xfId="698" xr:uid="{23251B65-3FEE-436C-B7AD-838771725622}"/>
    <cellStyle name="40% - Accent5 2 3 3" xfId="699" xr:uid="{A66D5854-1E36-48A4-ABA9-3971B8F39F44}"/>
    <cellStyle name="40% - Accent5 2 3 3 2" xfId="700" xr:uid="{6E7FDA57-FF09-4D19-BEB1-46423D72C1D8}"/>
    <cellStyle name="40% - Accent5 2 3 4" xfId="701" xr:uid="{803B7FC7-CF04-4071-B4C9-E2F359CA5B58}"/>
    <cellStyle name="40% - Accent5 2 4" xfId="702" xr:uid="{28A20C12-289F-4182-BBE6-CDDB8B0DE63C}"/>
    <cellStyle name="40% - Accent5 2 4 2" xfId="703" xr:uid="{C454602C-6EDD-4862-98D9-6A16B2E7BFAD}"/>
    <cellStyle name="40% - Accent5 2 4 2 2" xfId="704" xr:uid="{15C1621F-3A92-4CF7-8965-4B55B3AA3CE5}"/>
    <cellStyle name="40% - Accent5 2 4 3" xfId="705" xr:uid="{8247D8A3-41F5-4816-8022-2279A32AF72F}"/>
    <cellStyle name="40% - Accent5 2 4 3 2" xfId="706" xr:uid="{5AE88DC7-72BA-4B4A-9E63-A6E9D6973D64}"/>
    <cellStyle name="40% - Accent5 2 4 4" xfId="707" xr:uid="{987FC2C1-51BF-4A25-AA24-723C75BDC95E}"/>
    <cellStyle name="40% - Accent5 2 5" xfId="708" xr:uid="{8B2674B3-EF07-4959-ACD6-B6CCA86AB703}"/>
    <cellStyle name="40% - Accent5 2 5 2" xfId="709" xr:uid="{E59387F5-9A8D-4A8D-B9AA-25FA510AE1AB}"/>
    <cellStyle name="40% - Accent5 2 5 2 2" xfId="710" xr:uid="{058B8DB5-06FC-455B-891B-E31D998D3ACE}"/>
    <cellStyle name="40% - Accent5 2 5 3" xfId="711" xr:uid="{829EB34D-3DB1-44A7-BA30-0418524095F8}"/>
    <cellStyle name="40% - Accent5 2 5 3 2" xfId="712" xr:uid="{0F340DD0-425D-40A8-9589-11AB68C8E915}"/>
    <cellStyle name="40% - Accent5 2 5 4" xfId="713" xr:uid="{D3B53BDC-C19D-4A19-9B84-640D5B3B7917}"/>
    <cellStyle name="40% - Accent5 2 6" xfId="714" xr:uid="{78228EE9-280D-4C6E-B3C0-6284B758DD42}"/>
    <cellStyle name="40% - Accent5 2 6 2" xfId="715" xr:uid="{DA884182-7C21-424D-A948-42E5316AAD23}"/>
    <cellStyle name="40% - Accent5 2 7" xfId="716" xr:uid="{F86A1B41-BC93-4218-B1DB-12A86C1FF511}"/>
    <cellStyle name="40% - Accent5 2 7 2" xfId="717" xr:uid="{75CE0503-241F-442C-918C-32A301C5E700}"/>
    <cellStyle name="40% - Accent5 2 8" xfId="718" xr:uid="{CD4463C1-E8F3-4A1A-94B3-BE0A39AF425A}"/>
    <cellStyle name="40% - Accent5 3" xfId="719" xr:uid="{3A4FAB6A-1F5F-4EF5-AED0-3C115DE11532}"/>
    <cellStyle name="40% - Accent5 3 2" xfId="720" xr:uid="{E1D70C0D-49E7-46C4-8DFC-BA9E1E530BCA}"/>
    <cellStyle name="40% - Accent5 3 2 2" xfId="721" xr:uid="{51F62D77-DFBA-4558-97BF-B6EEEACDCA2F}"/>
    <cellStyle name="40% - Accent5 3 2 2 2" xfId="722" xr:uid="{7EDBC259-88C5-4E5B-A43C-9D399A502EC8}"/>
    <cellStyle name="40% - Accent5 3 2 3" xfId="723" xr:uid="{214B16E6-DCCF-49C1-9DA3-357AC8D14487}"/>
    <cellStyle name="40% - Accent5 3 2 3 2" xfId="724" xr:uid="{54CBF2FD-9FC3-4FBB-AEDA-C31E15A47BE2}"/>
    <cellStyle name="40% - Accent5 3 2 4" xfId="725" xr:uid="{4AF01BA0-C1D8-4F69-806C-6E8B175153D1}"/>
    <cellStyle name="40% - Accent5 3 3" xfId="726" xr:uid="{F7B50228-6D67-4BF3-97BC-F75CA6E30689}"/>
    <cellStyle name="40% - Accent5 3 3 2" xfId="727" xr:uid="{AEA51962-0C9B-4CAA-A3D6-67808A643BA6}"/>
    <cellStyle name="40% - Accent5 3 4" xfId="728" xr:uid="{778D74B5-4DD5-4F65-8D7A-3338EBA02952}"/>
    <cellStyle name="40% - Accent5 3 4 2" xfId="729" xr:uid="{54DE6AB0-8A07-4A04-9AC5-CFB0079D73CC}"/>
    <cellStyle name="40% - Accent5 3 5" xfId="730" xr:uid="{D62B4D4A-0E2D-4B20-B319-7837E3066034}"/>
    <cellStyle name="40% - Accent5 4" xfId="731" xr:uid="{5AC19759-7F05-4F8D-9C00-0B5207675E35}"/>
    <cellStyle name="40% - Accent5 4 2" xfId="732" xr:uid="{5E74002D-E44C-4BB5-989A-B57F9A71D378}"/>
    <cellStyle name="40% - Accent5 4 2 2" xfId="733" xr:uid="{06C0B94B-1AB3-4553-9B3D-ED796504723D}"/>
    <cellStyle name="40% - Accent5 4 3" xfId="734" xr:uid="{A468C43A-4F31-4BC5-8EDA-BF0587A96ED8}"/>
    <cellStyle name="40% - Accent5 4 3 2" xfId="735" xr:uid="{F622A989-0EF9-42F9-A618-62413C83677D}"/>
    <cellStyle name="40% - Accent5 4 4" xfId="736" xr:uid="{450EA86C-4CF9-4AFC-9844-74D8AFBE4838}"/>
    <cellStyle name="40% - Accent5 5" xfId="737" xr:uid="{C9244FE5-BFC0-4B99-B08A-900C85A23159}"/>
    <cellStyle name="40% - Accent5 5 2" xfId="738" xr:uid="{F9D2F801-471A-4D26-8453-C3278458A8D1}"/>
    <cellStyle name="40% - Accent5 5 2 2" xfId="739" xr:uid="{EE3C0F61-BE6C-496D-95A3-701736BF62EB}"/>
    <cellStyle name="40% - Accent5 5 3" xfId="740" xr:uid="{719920EA-6DC4-4F6D-800C-FCDC53DC763A}"/>
    <cellStyle name="40% - Accent5 5 3 2" xfId="741" xr:uid="{8F4B596C-7CEC-4A77-98D7-2F8600811424}"/>
    <cellStyle name="40% - Accent5 5 4" xfId="742" xr:uid="{349BA0BB-EA4D-44B2-B7BE-F3297BCBF48A}"/>
    <cellStyle name="40% - Accent5 6" xfId="743" xr:uid="{A955E1DA-DC7F-41EF-A571-B706DCB61AAA}"/>
    <cellStyle name="40% - Accent5 6 2" xfId="744" xr:uid="{A8B47351-E569-4D22-8D75-2997929FA9C2}"/>
    <cellStyle name="40% - Accent5 6 2 2" xfId="745" xr:uid="{FFBC0367-BFF1-437D-84DA-729D987B32B1}"/>
    <cellStyle name="40% - Accent5 6 3" xfId="746" xr:uid="{279CA5B1-1C37-4E57-84BC-9B8043F03949}"/>
    <cellStyle name="40% - Accent5 6 3 2" xfId="747" xr:uid="{C5F97D1D-366A-48FC-8B85-18E3C4084267}"/>
    <cellStyle name="40% - Accent5 6 4" xfId="748" xr:uid="{140E9736-A7D1-48D5-ACC8-2FDB9584C272}"/>
    <cellStyle name="40% - Accent5 7" xfId="749" xr:uid="{C71A7FB1-12F4-4024-A8DC-15D0F0C4D7DD}"/>
    <cellStyle name="40% - Accent5 7 2" xfId="750" xr:uid="{533BFBAB-726A-463C-B72A-99ABDEF4E2DB}"/>
    <cellStyle name="40% - Accent5 8" xfId="751" xr:uid="{E32536F2-D2C1-4F79-87AC-1C38B6DAE2E7}"/>
    <cellStyle name="40% - Accent5 8 2" xfId="752" xr:uid="{4584EB88-2B82-4424-8652-355978F628D1}"/>
    <cellStyle name="40% - Accent5 9" xfId="753" xr:uid="{58FC83E5-F7C9-40B2-9A1B-13BC50F747E0}"/>
    <cellStyle name="40% - Accent6 10" xfId="754" xr:uid="{589FE333-9942-471F-A037-9C2D34BA1C58}"/>
    <cellStyle name="40% - Accent6 2" xfId="755" xr:uid="{78FBF6E0-3156-4C17-A097-90EBD4955706}"/>
    <cellStyle name="40% - Accent6 2 2" xfId="756" xr:uid="{03E06AB5-E816-4ED6-8B07-DF4B8F608762}"/>
    <cellStyle name="40% - Accent6 2 2 2" xfId="757" xr:uid="{77D3A737-DB81-4609-B4B3-375189C2CA0C}"/>
    <cellStyle name="40% - Accent6 2 2 2 2" xfId="758" xr:uid="{3D990F19-6964-494D-88EF-FDAFF0E0FEB4}"/>
    <cellStyle name="40% - Accent6 2 2 2 2 2" xfId="759" xr:uid="{007DA039-B5A0-4F82-BCF5-AD48873FE014}"/>
    <cellStyle name="40% - Accent6 2 2 2 3" xfId="760" xr:uid="{2BA982E8-35B7-40E1-AA5D-5B364F23381A}"/>
    <cellStyle name="40% - Accent6 2 2 2 3 2" xfId="761" xr:uid="{AC9D7031-3897-4E43-A363-1688706D36F5}"/>
    <cellStyle name="40% - Accent6 2 2 2 4" xfId="762" xr:uid="{562D3F5E-C89C-46D1-95E4-7CD4DC9D95BF}"/>
    <cellStyle name="40% - Accent6 2 2 3" xfId="763" xr:uid="{69536791-889B-4844-8BD1-CB4CA00274F7}"/>
    <cellStyle name="40% - Accent6 2 2 3 2" xfId="764" xr:uid="{8E704E33-9A2F-4244-8645-F9A4A88AD7FE}"/>
    <cellStyle name="40% - Accent6 2 2 4" xfId="765" xr:uid="{35E54AEA-3427-4351-B513-5FFC09EA9ECE}"/>
    <cellStyle name="40% - Accent6 2 2 4 2" xfId="766" xr:uid="{D3CFBC89-B530-4412-8A73-BFEFCAA5014B}"/>
    <cellStyle name="40% - Accent6 2 2 5" xfId="767" xr:uid="{B3074DFD-7DED-448E-9CC2-68C44CEAF5BE}"/>
    <cellStyle name="40% - Accent6 2 3" xfId="768" xr:uid="{9ABB2132-68D2-4B62-8333-A489D4F8DF7C}"/>
    <cellStyle name="40% - Accent6 2 3 2" xfId="769" xr:uid="{C693918E-60F3-43DC-B482-0D89A338EA50}"/>
    <cellStyle name="40% - Accent6 2 3 2 2" xfId="770" xr:uid="{0D39C895-AE25-41E9-9922-B8A1798FB9D4}"/>
    <cellStyle name="40% - Accent6 2 3 3" xfId="771" xr:uid="{9F0A4DB1-F009-442C-A068-3B38E475750A}"/>
    <cellStyle name="40% - Accent6 2 3 3 2" xfId="772" xr:uid="{DC7D31D4-B79B-4486-A8A6-04BA5C88FC5F}"/>
    <cellStyle name="40% - Accent6 2 3 4" xfId="773" xr:uid="{9D96546D-9BE2-4902-BC34-F0D7E98B54C7}"/>
    <cellStyle name="40% - Accent6 2 4" xfId="774" xr:uid="{03FDEAA9-6C8D-4DD3-B5B4-176127BBF0FA}"/>
    <cellStyle name="40% - Accent6 2 4 2" xfId="775" xr:uid="{292A6701-47E7-4FBD-A619-54DF685101E3}"/>
    <cellStyle name="40% - Accent6 2 4 2 2" xfId="776" xr:uid="{8DB20EE9-7BB4-41DE-B3F3-BCFAC62B9A8D}"/>
    <cellStyle name="40% - Accent6 2 4 3" xfId="777" xr:uid="{F8F5BF04-C870-470C-AFE2-032EFAEEEAC6}"/>
    <cellStyle name="40% - Accent6 2 4 3 2" xfId="778" xr:uid="{73F6C812-75EF-4EF0-883C-07FC0B7909F0}"/>
    <cellStyle name="40% - Accent6 2 4 4" xfId="779" xr:uid="{E3F66911-6067-4B15-8090-8941BF7B7F0E}"/>
    <cellStyle name="40% - Accent6 2 5" xfId="780" xr:uid="{78A0D7CC-9322-406F-8C88-C25EAA824391}"/>
    <cellStyle name="40% - Accent6 2 5 2" xfId="781" xr:uid="{AF12CA49-B5DB-4CE3-B97C-0E80CD51C140}"/>
    <cellStyle name="40% - Accent6 2 5 2 2" xfId="782" xr:uid="{B7378A8F-6BD9-42DD-94C7-FCEDDCCF80E2}"/>
    <cellStyle name="40% - Accent6 2 5 3" xfId="783" xr:uid="{98948242-2698-495D-BDCC-F82D9F9B6FF3}"/>
    <cellStyle name="40% - Accent6 2 5 3 2" xfId="784" xr:uid="{2DAA5ED3-14FA-40D7-AF91-1140ADCED79B}"/>
    <cellStyle name="40% - Accent6 2 5 4" xfId="785" xr:uid="{9799772E-563D-4F59-A171-C85548C9F048}"/>
    <cellStyle name="40% - Accent6 2 6" xfId="786" xr:uid="{25399B6C-7CED-4752-BBC0-BDD24422ECE8}"/>
    <cellStyle name="40% - Accent6 2 6 2" xfId="787" xr:uid="{E207AB93-F9C5-4C4E-831F-A183C17D64A4}"/>
    <cellStyle name="40% - Accent6 2 7" xfId="788" xr:uid="{77CF97D9-33D0-4EC7-9D03-4827B5004DA0}"/>
    <cellStyle name="40% - Accent6 2 7 2" xfId="789" xr:uid="{0FE39781-05D1-4C88-B8CB-CAAB2B305635}"/>
    <cellStyle name="40% - Accent6 2 8" xfId="790" xr:uid="{596FBB47-B862-4E6E-A5D1-83B1ECF7C4D7}"/>
    <cellStyle name="40% - Accent6 3" xfId="791" xr:uid="{86BA34E2-FBFE-4635-93E6-F02097932648}"/>
    <cellStyle name="40% - Accent6 3 2" xfId="792" xr:uid="{EEF891E6-8804-4FF1-A19D-5D00DCA1527D}"/>
    <cellStyle name="40% - Accent6 3 2 2" xfId="793" xr:uid="{76AB2C8F-D64E-49CD-B907-8FBE2C6920B0}"/>
    <cellStyle name="40% - Accent6 3 2 2 2" xfId="794" xr:uid="{EE81123D-5315-4024-B2D4-1E18F33BC647}"/>
    <cellStyle name="40% - Accent6 3 2 3" xfId="795" xr:uid="{A9F38657-0F3C-46AE-9F3A-5233207B0145}"/>
    <cellStyle name="40% - Accent6 3 2 3 2" xfId="796" xr:uid="{0F88723B-747E-403C-B616-F2E152866F5A}"/>
    <cellStyle name="40% - Accent6 3 2 4" xfId="797" xr:uid="{03CEC1D9-9467-4A34-A2CB-6F1F8342FEB2}"/>
    <cellStyle name="40% - Accent6 3 3" xfId="798" xr:uid="{3A896B6A-B42C-4C75-B9FC-0C35450AAB4C}"/>
    <cellStyle name="40% - Accent6 3 3 2" xfId="799" xr:uid="{FB41BC27-C170-4F6A-B027-0957D39598B1}"/>
    <cellStyle name="40% - Accent6 3 4" xfId="800" xr:uid="{2F3D3DC5-E11A-47D4-8442-D5221E57B477}"/>
    <cellStyle name="40% - Accent6 3 4 2" xfId="801" xr:uid="{4BFA3D88-6338-41AD-81C2-AC8F77348B79}"/>
    <cellStyle name="40% - Accent6 3 5" xfId="802" xr:uid="{235727B0-9907-4A44-8F34-B80B60927B71}"/>
    <cellStyle name="40% - Accent6 4" xfId="803" xr:uid="{7A09D17F-1460-4304-8588-BE126AEE9097}"/>
    <cellStyle name="40% - Accent6 4 2" xfId="804" xr:uid="{EEBC4A6C-B873-4A9B-A2A9-39F35BE6D626}"/>
    <cellStyle name="40% - Accent6 4 2 2" xfId="805" xr:uid="{78E68A69-A338-4D62-A997-1293CFCE283D}"/>
    <cellStyle name="40% - Accent6 4 3" xfId="806" xr:uid="{1AA32107-990A-4BBB-906D-6F4E47491C1E}"/>
    <cellStyle name="40% - Accent6 4 3 2" xfId="807" xr:uid="{6D486773-5549-4FE4-A919-1CE990CA2A1F}"/>
    <cellStyle name="40% - Accent6 4 4" xfId="808" xr:uid="{7A0D96B1-AE1A-4C28-AA2A-8447439D7722}"/>
    <cellStyle name="40% - Accent6 5" xfId="809" xr:uid="{129DA5A8-7838-4261-90C4-9DB88B872CD4}"/>
    <cellStyle name="40% - Accent6 5 2" xfId="810" xr:uid="{7081DD4F-FC44-4641-85CC-08E1BCD6C85D}"/>
    <cellStyle name="40% - Accent6 5 2 2" xfId="811" xr:uid="{414429DF-73DD-49EE-9A09-E9EFFCECFB04}"/>
    <cellStyle name="40% - Accent6 5 3" xfId="812" xr:uid="{C84276BB-F699-4F5E-AFD2-0F08FB7CBD11}"/>
    <cellStyle name="40% - Accent6 5 3 2" xfId="813" xr:uid="{848D6CF6-F189-4197-BF03-E83ACCEB87FF}"/>
    <cellStyle name="40% - Accent6 5 4" xfId="814" xr:uid="{601BC588-9A0B-4577-9E0D-7E606E1175B8}"/>
    <cellStyle name="40% - Accent6 6" xfId="815" xr:uid="{07025CD5-92A6-4E19-B10A-0F012E63B967}"/>
    <cellStyle name="40% - Accent6 6 2" xfId="816" xr:uid="{2EA06020-ABE8-45E9-B3F7-5DBB2E240BAC}"/>
    <cellStyle name="40% - Accent6 6 2 2" xfId="817" xr:uid="{01761AC4-D35B-4A98-80C1-AABD9517479B}"/>
    <cellStyle name="40% - Accent6 6 3" xfId="818" xr:uid="{F00221FB-5E41-4406-909C-46FD1F2E117D}"/>
    <cellStyle name="40% - Accent6 6 3 2" xfId="819" xr:uid="{44E555A3-9E52-43C0-9820-37E9C431907B}"/>
    <cellStyle name="40% - Accent6 6 4" xfId="820" xr:uid="{77BE169B-5D89-48A4-BACB-FF6A7272836D}"/>
    <cellStyle name="40% - Accent6 7" xfId="821" xr:uid="{BAFDA34C-BF09-48D5-8508-4010270ABCE2}"/>
    <cellStyle name="40% - Accent6 7 2" xfId="822" xr:uid="{B6A48429-3878-4C63-899E-9AFC7D0D3D35}"/>
    <cellStyle name="40% - Accent6 8" xfId="823" xr:uid="{D5E385FF-B4DE-4C08-94E7-DCD15DD85826}"/>
    <cellStyle name="40% - Accent6 8 2" xfId="824" xr:uid="{A4FA2AFC-D1E9-4AE8-8E50-8B1CB1CF2C0A}"/>
    <cellStyle name="40% - Accent6 9" xfId="825" xr:uid="{5A014366-A5FC-4384-A42F-D61D90D96EEF}"/>
    <cellStyle name="60% - Accent1 2" xfId="826" xr:uid="{1EDF0871-98F2-4F5B-92CD-9F2C39590F0F}"/>
    <cellStyle name="60% - Accent1 3" xfId="827" xr:uid="{C6573B39-5C56-420E-9E51-3BE0FFF816B8}"/>
    <cellStyle name="60% - Accent2 2" xfId="1362" xr:uid="{8E22E69F-8B37-46E1-92FC-0014B19A7AE4}"/>
    <cellStyle name="60% - Accent3 2" xfId="828" xr:uid="{C144B8D3-B500-46EA-A26A-016F5B49607B}"/>
    <cellStyle name="60% - Accent3 3" xfId="829" xr:uid="{A7251F07-CAA1-4D74-9429-CB68A6CA9CA0}"/>
    <cellStyle name="60% - Accent4 2" xfId="830" xr:uid="{68654D8A-AE01-4DD1-AD6D-259038B288DF}"/>
    <cellStyle name="60% - Accent4 3" xfId="831" xr:uid="{AFF0E6FD-532D-4FDA-AC95-5D134504B036}"/>
    <cellStyle name="60% - Accent5 2" xfId="832" xr:uid="{C7DD1BB6-A072-4243-8167-F3A48E84E74F}"/>
    <cellStyle name="60% - Accent5 3" xfId="833" xr:uid="{4C0B3B4C-8527-48FD-B79B-A75E6C822C02}"/>
    <cellStyle name="60% - Accent6 2" xfId="834" xr:uid="{37087843-1CF6-4123-84A7-5DB302FC056B}"/>
    <cellStyle name="60% - Accent6 3" xfId="835" xr:uid="{E53D2FF6-605C-4FD0-8F9D-286081B2D71F}"/>
    <cellStyle name="Accent1 2" xfId="836" xr:uid="{3192B421-6B2C-470F-8915-33AD3D96B895}"/>
    <cellStyle name="Accent1 3" xfId="837" xr:uid="{3A4FE277-3729-428C-806D-AAD1A2A463D5}"/>
    <cellStyle name="Accent2 2" xfId="838" xr:uid="{7070CFE4-54A0-417E-BA51-8AC121E1B229}"/>
    <cellStyle name="Accent2 3" xfId="839" xr:uid="{D97A7844-FD3F-4B5F-8A5D-7FFE2F028732}"/>
    <cellStyle name="Accent3 2" xfId="840" xr:uid="{1B81E06C-2A56-4C23-9A8B-E0BB42A52824}"/>
    <cellStyle name="Accent3 3" xfId="841" xr:uid="{7BC38CD9-F492-42D1-A18F-8BE2D0181B90}"/>
    <cellStyle name="Accent4 2" xfId="842" xr:uid="{FD4754C2-2F2A-44A9-A3EB-BAAF1DE90CBD}"/>
    <cellStyle name="Accent4 3" xfId="843" xr:uid="{9C8048B7-DBF9-4652-8A79-065B0D5D62F2}"/>
    <cellStyle name="Accent5 2" xfId="1363" xr:uid="{24AFBD4D-D757-439D-8DF1-22116E945A16}"/>
    <cellStyle name="Accent6 2" xfId="844" xr:uid="{1D325D92-71ED-4984-BF68-A833EB577A77}"/>
    <cellStyle name="Accent6 3" xfId="845" xr:uid="{37FB51BD-E3C6-4ECE-ABF4-C8AED7957C56}"/>
    <cellStyle name="Bad 2" xfId="1350" xr:uid="{56D20BF8-07E3-41EA-AD35-99A6670B4FDA}"/>
    <cellStyle name="Bad 3" xfId="20" xr:uid="{E6F4E5F8-BB8A-4834-AEF9-C00D90CB2A8A}"/>
    <cellStyle name="Calculation 2" xfId="846" xr:uid="{368E4E2A-BB1D-4AAD-BAEE-669AF0D43FE7}"/>
    <cellStyle name="Calculation 3" xfId="847" xr:uid="{DE9F9D3E-D245-4774-AEF9-7CD15301430A}"/>
    <cellStyle name="cells" xfId="1420" xr:uid="{65C7559E-4D87-41B3-894C-96E4F8AA2D82}"/>
    <cellStyle name="Check Cell 2" xfId="1364" xr:uid="{30226227-73C1-4011-BC0B-DD86D3834AEA}"/>
    <cellStyle name="column field" xfId="1418" xr:uid="{7CFFC032-8684-40A4-AFB0-EFA38287052E}"/>
    <cellStyle name="Comma" xfId="12" builtinId="3"/>
    <cellStyle name="Comma 2" xfId="848" xr:uid="{F4425E28-39A3-4988-A951-E92FCA03622F}"/>
    <cellStyle name="Comma 2 2" xfId="849" xr:uid="{776D97E9-8D67-4B8D-896E-ABE7D0A34A5F}"/>
    <cellStyle name="Comma 2 2 2" xfId="850" xr:uid="{8F1C94E3-F0B2-4FC5-94AB-4646422FC45D}"/>
    <cellStyle name="Comma 2 2 2 2" xfId="851" xr:uid="{D0641151-F14D-443D-B8E9-382707F545E1}"/>
    <cellStyle name="Comma 2 2 2 2 2" xfId="1428" xr:uid="{3A13AEBF-FD50-4085-BE4F-D2A84150680B}"/>
    <cellStyle name="Comma 2 2 2 3" xfId="1427" xr:uid="{13BE73DC-0979-4D79-8D69-4554945BC656}"/>
    <cellStyle name="Comma 2 2 3" xfId="852" xr:uid="{EF69EBEC-9106-4CFC-8068-6E5A2C0BC9DE}"/>
    <cellStyle name="Comma 2 2 3 2" xfId="1429" xr:uid="{7CAA2118-8061-4E94-8E03-07A2989C6597}"/>
    <cellStyle name="Comma 2 2 4" xfId="1426" xr:uid="{AFAEBB22-AFB2-42F2-AAF0-DA0E24B566B9}"/>
    <cellStyle name="Comma 2 3" xfId="1425" xr:uid="{8E6C5E3C-FB76-417F-867A-B6A62EECA860}"/>
    <cellStyle name="Comma 3" xfId="853" xr:uid="{C18440A1-AD08-4B9F-9D8E-A5FAA2244913}"/>
    <cellStyle name="Comma 3 2" xfId="1430" xr:uid="{D1E956E4-0A22-4A71-8B78-02BF3F78F362}"/>
    <cellStyle name="Comma 4" xfId="1360" xr:uid="{D3C3349E-BF0D-4785-ABFD-E077EA2C66C6}"/>
    <cellStyle name="Comma 4 2" xfId="1431" xr:uid="{3C1A9B4B-9890-4601-8C4E-5D34196B3443}"/>
    <cellStyle name="Comma 5" xfId="1424" xr:uid="{59B4A679-EC02-4A28-8B5F-9F30F63CE063}"/>
    <cellStyle name="CSA Table Style" xfId="29" xr:uid="{E6A12B96-0B20-4FBA-9B3B-D5D10B22D8D4}"/>
    <cellStyle name="CSA Table Style 2" xfId="1400" xr:uid="{8A9B77BE-B7C7-4C38-AD9A-6259E3A1D77C}"/>
    <cellStyle name="CSA Table Title" xfId="30" xr:uid="{2993D46B-8696-4C82-AFDA-B4DCFD3152F7}"/>
    <cellStyle name="CSA Table Title 2" xfId="1401" xr:uid="{E605200D-B0D6-451C-8D66-2EEC226A85B1}"/>
    <cellStyle name="Explanatory Text 2" xfId="1365" xr:uid="{7F203FFA-3E2E-484D-B37F-D4632ECBEEAE}"/>
    <cellStyle name="field names" xfId="1417" xr:uid="{99A22AB1-CEF1-417D-8AC4-B9FBE84990B0}"/>
    <cellStyle name="Followed Hyperlink 2" xfId="854" xr:uid="{BDD4DDB3-D7D9-4CC4-AD08-44FDDEE22D7E}"/>
    <cellStyle name="footer" xfId="1423" xr:uid="{43E0CAB3-309F-46DF-B480-4D9F61FEFC52}"/>
    <cellStyle name="Good 2" xfId="855" xr:uid="{8280A551-E7D2-48BC-9A7F-7E799AFC7544}"/>
    <cellStyle name="Good 3" xfId="856" xr:uid="{77703CA0-855F-42BE-9512-71C981F6E7B8}"/>
    <cellStyle name="Heading" xfId="857" xr:uid="{993E99AE-F3CD-491D-89C8-D7429747DD78}"/>
    <cellStyle name="Heading 1 2" xfId="858" xr:uid="{9BCD224A-96E8-4DDD-A32B-5A959341FE87}"/>
    <cellStyle name="Heading 1 3" xfId="859" xr:uid="{BDAF8EB4-2347-4646-8E48-9039B80C4C8D}"/>
    <cellStyle name="Heading 1 4" xfId="25" xr:uid="{9892CC38-C7A3-4F68-98B7-7EA8F1F5A7C6}"/>
    <cellStyle name="Heading 2 2" xfId="860" xr:uid="{775D17EA-2015-4C7A-88C8-9D792813FC62}"/>
    <cellStyle name="Heading 2 3" xfId="861" xr:uid="{574B4A26-ED35-408D-B50D-64D21EB0C31E}"/>
    <cellStyle name="Heading 2 4" xfId="1349" xr:uid="{72D451ED-FF0F-4D7C-A7A2-CF81713BC8A3}"/>
    <cellStyle name="Heading 2 5" xfId="22" xr:uid="{008D0B32-5A7B-464C-BF97-AD3BA4D569AD}"/>
    <cellStyle name="Heading 3 2" xfId="862" xr:uid="{C7780A83-F944-441A-B3FE-16F25A9F6EB3}"/>
    <cellStyle name="Heading 3 3" xfId="863" xr:uid="{8D6B34D2-5417-411B-A9D9-AFCA755A21BA}"/>
    <cellStyle name="Heading 3 4" xfId="26" xr:uid="{E77B97CC-B24F-4345-8FEB-7F18212C8ABD}"/>
    <cellStyle name="Heading 4 2" xfId="864" xr:uid="{5ADE1B6C-E050-4CE6-A4EC-9D0A8265BF9D}"/>
    <cellStyle name="Heading 4 3" xfId="865" xr:uid="{AB62BFAD-6E43-4E85-BF75-180572B49670}"/>
    <cellStyle name="Heading 4 4" xfId="27" xr:uid="{FCD0E409-F8C0-4E11-95D1-2308ED6D9094}"/>
    <cellStyle name="Heading1" xfId="866" xr:uid="{5291E103-32F9-4FE0-A72C-3D40893BA081}"/>
    <cellStyle name="Hyperlink" xfId="1" builtinId="8"/>
    <cellStyle name="Hyperlink 10" xfId="867" xr:uid="{28A33FBA-3805-4F3F-9C4C-70C13BBD675E}"/>
    <cellStyle name="Hyperlink 11" xfId="1398" xr:uid="{6054FA03-3C73-4E24-95F3-82E350B8C670}"/>
    <cellStyle name="Hyperlink 12" xfId="1408" xr:uid="{FBA2830F-8DAF-457D-B5FB-F9979330BEBB}"/>
    <cellStyle name="Hyperlink 2" xfId="24" xr:uid="{D91423E2-BCFB-48E4-BCC8-9E2F7C8D473F}"/>
    <cellStyle name="Hyperlink 2 2" xfId="868" xr:uid="{DB918E92-61C8-40C0-8127-F53100F39611}"/>
    <cellStyle name="Hyperlink 2 2 2" xfId="869" xr:uid="{CBD32317-862A-4832-81D0-557F12F4436D}"/>
    <cellStyle name="Hyperlink 2 2 2 2" xfId="870" xr:uid="{6EA45F5F-CE94-4132-8572-7A5B1316725D}"/>
    <cellStyle name="Hyperlink 2 2 3" xfId="1366" xr:uid="{71B9310C-7A1C-4023-AE19-0CBE452D2809}"/>
    <cellStyle name="Hyperlink 2 2 4" xfId="1367" xr:uid="{E5B133D6-5260-4C37-A020-76EA041FF709}"/>
    <cellStyle name="Hyperlink 2 3" xfId="871" xr:uid="{BAA8D55C-B813-4E21-A336-82571C6F6A89}"/>
    <cellStyle name="Hyperlink 2 3 2" xfId="872" xr:uid="{DD29094F-41BC-406D-BB57-7BAAC6DBF7E4}"/>
    <cellStyle name="Hyperlink 2 3 3" xfId="1368" xr:uid="{5C3BDB50-8856-4403-AE5A-706C80B46A44}"/>
    <cellStyle name="Hyperlink 2 4" xfId="873" xr:uid="{C23C388A-C88A-40BB-BB2A-ABA3305B5299}"/>
    <cellStyle name="Hyperlink 2 5" xfId="874" xr:uid="{A8AE8DAC-A5AC-40A3-A767-D0F2BD790ECF}"/>
    <cellStyle name="Hyperlink 2 6" xfId="875" xr:uid="{82313BB1-1224-4881-8C95-9E21D4A94144}"/>
    <cellStyle name="Hyperlink 2 7" xfId="876" xr:uid="{5941F57F-6612-4DAA-BD2E-B195B6586B47}"/>
    <cellStyle name="Hyperlink 2 8" xfId="877" xr:uid="{03F7E82C-949A-4B6B-87ED-AECAB01189EC}"/>
    <cellStyle name="Hyperlink 3" xfId="878" xr:uid="{9CBD2D80-905B-422C-A39A-10C8F3AC7975}"/>
    <cellStyle name="Hyperlink 3 2" xfId="879" xr:uid="{71CDEA24-8083-409B-9A54-3B7CFCA40EE4}"/>
    <cellStyle name="Hyperlink 3 2 2" xfId="880" xr:uid="{62B9A0D8-559F-4247-99E0-B90C9CF0876D}"/>
    <cellStyle name="Hyperlink 3 3" xfId="881" xr:uid="{115CAEB5-FC79-4793-B211-D7A8EC1684BB}"/>
    <cellStyle name="Hyperlink 3 4" xfId="882" xr:uid="{EDE23542-275E-4BAC-AC87-700DC9B22EDC}"/>
    <cellStyle name="Hyperlink 4" xfId="883" xr:uid="{618F079C-E83E-4ACE-BF9F-28921552C636}"/>
    <cellStyle name="Hyperlink 4 2" xfId="884" xr:uid="{B5E22F95-28EB-4F1D-8672-3D84D373C68F}"/>
    <cellStyle name="Hyperlink 4 2 2" xfId="1369" xr:uid="{C3ADE774-0C17-4B66-99F5-A4520CF8A570}"/>
    <cellStyle name="Hyperlink 4 3" xfId="885" xr:uid="{D3D8F449-8499-42C7-8D88-E852228BCD22}"/>
    <cellStyle name="Hyperlink 4 4" xfId="1370" xr:uid="{6CA5A28F-779A-4F7B-8233-044292383C6E}"/>
    <cellStyle name="Hyperlink 4 5" xfId="1371" xr:uid="{2C460307-5771-4C15-91EF-7D0E1633A0F5}"/>
    <cellStyle name="Hyperlink 5" xfId="886" xr:uid="{F9F485B6-51BC-4FAF-A112-1F8D1B2E37A3}"/>
    <cellStyle name="Hyperlink 5 2" xfId="1372" xr:uid="{8403A747-EF30-43F1-B179-D6FD19184FC3}"/>
    <cellStyle name="Hyperlink 5 2 2" xfId="1373" xr:uid="{084A34A0-FA59-4779-AC3F-F396F670325A}"/>
    <cellStyle name="Hyperlink 5 2 3" xfId="1374" xr:uid="{F589B0D1-0410-461E-9E73-460AB34D0791}"/>
    <cellStyle name="Hyperlink 5 3" xfId="1375" xr:uid="{AC413F2F-8CB3-43BB-915D-0CE226254D44}"/>
    <cellStyle name="Hyperlink 6" xfId="887" xr:uid="{05FCA5D8-18BA-45B9-AC16-45215C8E084D}"/>
    <cellStyle name="Hyperlink 7" xfId="888" xr:uid="{58F95F50-631F-47E7-8073-6B8646DB5ED4}"/>
    <cellStyle name="Hyperlink 8" xfId="889" xr:uid="{FAB35A6E-BDA0-4BD9-8678-1DB4AB603131}"/>
    <cellStyle name="Hyperlink 8 2" xfId="890" xr:uid="{6B9071DA-295C-40D5-97D7-1DB0C9367F27}"/>
    <cellStyle name="Hyperlink 9" xfId="891" xr:uid="{676650AC-1961-4742-A9F1-1DD3F50EF69D}"/>
    <cellStyle name="Hyperlink 9 2" xfId="892" xr:uid="{1D6CEC08-73B0-497E-83BB-23F269D9F7E5}"/>
    <cellStyle name="Input 2" xfId="893" xr:uid="{F0565BFE-105C-4B46-A860-13F699A95BB8}"/>
    <cellStyle name="Input 3" xfId="894" xr:uid="{D3FD5338-E5F4-408C-8038-3367152FB642}"/>
    <cellStyle name="Input 4" xfId="19" xr:uid="{CD93B01D-C5D9-4A3C-991D-FF17C1F5B50E}"/>
    <cellStyle name="Linked Cell 2" xfId="895" xr:uid="{5AE8F8D4-2068-4BD8-A480-EED4C3C2E160}"/>
    <cellStyle name="Linked Cell 3" xfId="896" xr:uid="{A19E251B-6FF2-4EB2-96DF-304BAEA52B3D}"/>
    <cellStyle name="Microsoft " xfId="1356" xr:uid="{1A827A52-717A-46D2-9533-D652138DADEB}"/>
    <cellStyle name="Microsoft Excel found an error in the formula you entered. " xfId="1357" xr:uid="{1D584BAD-3F34-45F6-878C-691C827D56D4}"/>
    <cellStyle name="Microsoft Excel found an error in the formula you entered. Do you want to accept the correction proposed below?_x000a__x000a_|_x000a__x000a_• To accept the correction, click Yes._x000a_• To close this message and correct the formula yourself, click No." xfId="1358" xr:uid="{5BAC8CF3-8144-4681-A05C-4542053F735F}"/>
    <cellStyle name="Microsoft Excel found an error in the formula you entered. Do you want to accept the correction proposed below?_x000a__x000a_|_x000a__x000a_• To accept the correction, click Yes._x000a_• To close this message and correct the formula yourself, click No. 10 2" xfId="1415" xr:uid="{2593D1AF-3D5B-4BBD-A958-A59C4CAC0A60}"/>
    <cellStyle name="Microsoft Excel found an error in the formula you entered. Do you want to accept the correction proposed below?_x000a__x000a_|_x000a__x000a_• To accept the correction, click Yes._x000a_• To close this message and correct the formula yourself, click No. 10 4" xfId="1413" xr:uid="{A82B3429-1FEE-4EAF-A573-CCC0D1CDD348}"/>
    <cellStyle name="Microsoft Excel found an error in the formula you entered. Do you want to accept the correction proposed below?_x000a__x000a_|_x000a__x000a_• To accept the correction, click Yes._x000a_• To close this message and correct the formula yourself, click No. 2" xfId="13" xr:uid="{F0746103-BF2D-44C6-854B-4C683E927655}"/>
    <cellStyle name="Microsoft Excel found an error in the formula you entered. Do you want to accept the correction proposed below?_x000a__x000a_|_x000a__x000a_• To accept the correction, click Yes._x000a_• To close this message and correct the formula yourself, click No. 2 2" xfId="1416" xr:uid="{A696B9AC-3C9C-4B58-BEC5-CF34A6413188}"/>
    <cellStyle name="Neutral 2" xfId="897" xr:uid="{932E2F5E-55A3-444B-8421-C2E3FF7537E1}"/>
    <cellStyle name="Neutral 3" xfId="898" xr:uid="{2BEC0BEE-2BBF-4B5D-91FE-6D06EE045DEC}"/>
    <cellStyle name="Normal" xfId="0" builtinId="0"/>
    <cellStyle name="Normal 10" xfId="2" xr:uid="{173EA90F-D287-4441-8349-EDA1E3BCA25B}"/>
    <cellStyle name="Normal 10 11" xfId="1421" xr:uid="{4781CE10-3AB8-49AE-9CBE-76BD17AFDC19}"/>
    <cellStyle name="Normal 10 2" xfId="899" xr:uid="{E3603223-6C1A-4DAA-87B2-D0D5756FFACF}"/>
    <cellStyle name="Normal 10 2 2" xfId="1410" xr:uid="{FD4DCC77-7F2F-473C-A87A-EB24FC653E1B}"/>
    <cellStyle name="Normal 10 3" xfId="15" xr:uid="{9A10AA04-0449-455A-A66A-58DE1D7DC630}"/>
    <cellStyle name="Normal 10 3 2" xfId="900" xr:uid="{46D39827-8CA9-4DD6-A122-44759B7F2A0E}"/>
    <cellStyle name="Normal 10 4" xfId="1376" xr:uid="{EF0FE03D-C4ED-4F64-B8C2-9E0EC41B730A}"/>
    <cellStyle name="Normal 10 4 3 3" xfId="1409" xr:uid="{8E85991A-E35E-4066-AC7B-AC4925020BE0}"/>
    <cellStyle name="Normal 100" xfId="8" xr:uid="{F91B0188-9B01-4B99-B5B0-BEEC6867C901}"/>
    <cellStyle name="Normal 11" xfId="901" xr:uid="{AEB61810-AFB3-4555-B27D-F3086DE3EE06}"/>
    <cellStyle name="Normal 11 2" xfId="902" xr:uid="{1140D3FB-ACDA-4AE8-BE31-CC44254066DB}"/>
    <cellStyle name="Normal 11 2 2" xfId="903" xr:uid="{55BB9F2F-52A1-47EC-97CA-6705283339D0}"/>
    <cellStyle name="Normal 11 3" xfId="904" xr:uid="{D16957EE-C192-45A9-96CA-E9D483327B4F}"/>
    <cellStyle name="Normal 11 4" xfId="1361" xr:uid="{C4555644-DE8E-41C9-8FA3-FF90AE11412C}"/>
    <cellStyle name="Normal 12" xfId="905" xr:uid="{74484BDF-3AD3-4AB4-82C9-F5B4952549C6}"/>
    <cellStyle name="Normal 12 2" xfId="906" xr:uid="{65746014-3C70-4945-AA22-A8BC7E5ED47D}"/>
    <cellStyle name="Normal 12 3" xfId="907" xr:uid="{8C39C3F6-0516-4CC8-9571-3DBFD52D6A23}"/>
    <cellStyle name="Normal 122 2 2" xfId="5" xr:uid="{5CF2FE11-56E8-4C26-B058-430CC6A4D4BA}"/>
    <cellStyle name="Normal 123" xfId="908" xr:uid="{CF35115F-E761-45C1-BC5E-AF62E9035DD3}"/>
    <cellStyle name="Normal 128" xfId="9" xr:uid="{D882E987-47BD-4B62-9020-9652EC717378}"/>
    <cellStyle name="Normal 128 6" xfId="10" xr:uid="{B711A02B-39B2-4B82-99DB-022CD71592BE}"/>
    <cellStyle name="Normal 13" xfId="909" xr:uid="{875E0029-3169-40FF-B2AE-F079C5B14EF1}"/>
    <cellStyle name="Normal 14" xfId="910" xr:uid="{AA8B9154-83DB-47A2-A1C4-8AFFB27CF62F}"/>
    <cellStyle name="Normal 14 2" xfId="911" xr:uid="{7D108FD1-F48F-40BB-9B9F-6D8E1F030049}"/>
    <cellStyle name="Normal 15" xfId="16" xr:uid="{51D9C1EE-D28B-4DE9-A89C-FCA3648F3B68}"/>
    <cellStyle name="Normal 15 2" xfId="912" xr:uid="{052F4EB2-E8A8-4547-A17B-B71899148AD5}"/>
    <cellStyle name="Normal 16" xfId="913" xr:uid="{9C00EF0E-6E38-47F5-9645-A5C97ADDB6D0}"/>
    <cellStyle name="Normal 16 2" xfId="914" xr:uid="{C4C96682-61A1-4225-88F1-B7CBE8D36E19}"/>
    <cellStyle name="Normal 16 3" xfId="915" xr:uid="{10F2B522-7442-42B0-98E2-F3E577DC37FE}"/>
    <cellStyle name="Normal 17" xfId="916" xr:uid="{B3D014F0-1099-4632-8230-EB2D39D2E044}"/>
    <cellStyle name="Normal 18" xfId="14" xr:uid="{A8362E8D-055E-42D1-AA02-51774F794421}"/>
    <cellStyle name="Normal 18 2" xfId="917" xr:uid="{22028726-F74F-42CC-B168-E8D57B5604A6}"/>
    <cellStyle name="Normal 19" xfId="918" xr:uid="{0CEB3923-7363-4BEC-AF67-945908BFDE9F}"/>
    <cellStyle name="Normal 2" xfId="17" xr:uid="{D065BF3A-3048-4C97-B184-3735FDD86F8E}"/>
    <cellStyle name="Normal 2 10" xfId="919" xr:uid="{2E6549EE-7F61-4C83-A502-BDE25A41CF32}"/>
    <cellStyle name="Normal 2 11" xfId="23" xr:uid="{337CC226-0287-4E76-BFCD-C74D6483018F}"/>
    <cellStyle name="Normal 2 12" xfId="1411" xr:uid="{609E72DF-AB6F-4FD4-983D-3C57131DEA4E}"/>
    <cellStyle name="Normal 2 2" xfId="35" xr:uid="{CBC07E52-4A2D-4391-B6D9-67D659C1048B}"/>
    <cellStyle name="Normal 2 2 2" xfId="920" xr:uid="{D0B44532-5B6A-41E0-9F6B-1B0F4717E103}"/>
    <cellStyle name="Normal 2 2 2 2" xfId="921" xr:uid="{DADA1818-A94B-411A-AB8F-B1798000FD9A}"/>
    <cellStyle name="Normal 2 2 2 3" xfId="922" xr:uid="{2578909C-2AAA-4D29-9DF9-950DFD04AC77}"/>
    <cellStyle name="Normal 2 2 2 4" xfId="923" xr:uid="{ADBB6E71-9458-4BF3-A3D9-FA70F897D57C}"/>
    <cellStyle name="Normal 2 2 3" xfId="924" xr:uid="{6518D620-9E49-4896-B8D7-8F714BC91BD3}"/>
    <cellStyle name="Normal 2 2 3 2" xfId="1377" xr:uid="{E9CADB3B-4224-4C12-8094-84DF515C8A90}"/>
    <cellStyle name="Normal 2 2 3 3" xfId="1378" xr:uid="{7C12D8EF-0D76-4165-BF83-F26055C2291C}"/>
    <cellStyle name="Normal 2 2 4" xfId="925" xr:uid="{0388E304-7D10-4152-8D5B-C5318DDAD982}"/>
    <cellStyle name="Normal 2 2 4 2" xfId="1379" xr:uid="{8E1EB0C2-9B5B-47F4-9013-A2B58EBFDB97}"/>
    <cellStyle name="Normal 2 2 5" xfId="926" xr:uid="{192252A7-4797-4B6A-BC21-3507C3B6A226}"/>
    <cellStyle name="Normal 2 3" xfId="927" xr:uid="{2EFC5609-81FF-4E23-8F36-D2ECAF59099B}"/>
    <cellStyle name="Normal 2 3 2" xfId="7" xr:uid="{5910C158-F501-41C0-BE9C-BC3A90DD83DD}"/>
    <cellStyle name="Normal 2 3 2 2" xfId="1380" xr:uid="{19E21B71-E626-4FBB-82E1-358FA56BC5CF}"/>
    <cellStyle name="Normal 2 3 2 3" xfId="1381" xr:uid="{A96AC979-5494-44E5-B589-CD905AC9FDB6}"/>
    <cellStyle name="Normal 2 3 3" xfId="928" xr:uid="{13F8839D-DA5F-4E4E-8455-8F3BDBD7ED7B}"/>
    <cellStyle name="Normal 2 3 4" xfId="1382" xr:uid="{CE36ACAC-37FE-438D-A2E2-C7DFE159A71C}"/>
    <cellStyle name="Normal 2 4" xfId="929" xr:uid="{9D7B794E-4D13-463B-AB0A-6879DCB3B396}"/>
    <cellStyle name="Normal 2 4 2" xfId="930" xr:uid="{FD05DAAB-137E-40FB-B4B5-583181AD8743}"/>
    <cellStyle name="Normal 2 4 2 2" xfId="1383" xr:uid="{B621605C-BE0E-4A97-9B35-906D5F4A8041}"/>
    <cellStyle name="Normal 2 4 3" xfId="931" xr:uid="{18341717-492A-473E-BBE6-FD79E4BE8ED9}"/>
    <cellStyle name="Normal 2 4 4" xfId="932" xr:uid="{69D9575F-D74A-43CE-B4C0-F8FFC0E0FE89}"/>
    <cellStyle name="Normal 2 5" xfId="933" xr:uid="{DF51FE39-7292-4E74-9C6F-17C6312047EE}"/>
    <cellStyle name="Normal 2 5 2" xfId="934" xr:uid="{95D63BBA-0B15-4AB8-B9BF-4CD8C68A96F0}"/>
    <cellStyle name="Normal 2 6" xfId="935" xr:uid="{B63B5114-9DD7-4FD8-8C93-4C033D5A7159}"/>
    <cellStyle name="Normal 2 7" xfId="936" xr:uid="{5A9CFA0C-1CB6-4745-8F71-3E34EFC79427}"/>
    <cellStyle name="Normal 2 7 2" xfId="937" xr:uid="{379D730C-4379-4C91-844C-8A4798F15FFD}"/>
    <cellStyle name="Normal 2 7 3" xfId="938" xr:uid="{7BFD3C70-2F7E-451F-957E-00BA4E50733F}"/>
    <cellStyle name="Normal 2 8" xfId="939" xr:uid="{81D220EB-8D08-40DE-96DB-30E04836C8BF}"/>
    <cellStyle name="Normal 2 8 2" xfId="940" xr:uid="{FD4EF226-04CC-4E01-86BA-9CE69BB37A95}"/>
    <cellStyle name="Normal 2 8 3" xfId="941" xr:uid="{AC65C04A-67ED-4BFC-8FA8-1DC99226D880}"/>
    <cellStyle name="Normal 2 9" xfId="942" xr:uid="{6640CFBE-4A6F-4363-A2E7-A8DBD0BB5C4D}"/>
    <cellStyle name="Normal 20" xfId="943" xr:uid="{FAAFB689-0162-42D7-B717-EA51CD8558A1}"/>
    <cellStyle name="Normal 21" xfId="944" xr:uid="{0F793BFF-F45B-4D9E-B1B6-863A8C5CFAE1}"/>
    <cellStyle name="Normal 21 2" xfId="945" xr:uid="{FC242EA8-6C7E-4163-97A4-A46938D2269F}"/>
    <cellStyle name="Normal 22" xfId="946" xr:uid="{D11C0E4F-BC2C-49EF-B6F5-379D3377412C}"/>
    <cellStyle name="Normal 22 2" xfId="947" xr:uid="{D3F806AF-2102-4991-BD54-131C82E97645}"/>
    <cellStyle name="Normal 23" xfId="948" xr:uid="{B4E3AAAF-C056-4278-B854-EAC2EF5601C8}"/>
    <cellStyle name="Normal 23 2" xfId="949" xr:uid="{E9927B56-EC1A-467D-91C8-16794A6A298D}"/>
    <cellStyle name="Normal 24" xfId="32" xr:uid="{3949A1C4-8DDC-4CDC-AEDF-E45E0296F306}"/>
    <cellStyle name="Normal 25" xfId="950" xr:uid="{B830CAF6-21AB-47CD-AADC-6A33ABA99DF0}"/>
    <cellStyle name="Normal 25 2" xfId="951" xr:uid="{EE82A671-8709-4491-9739-FE8786B72F0A}"/>
    <cellStyle name="Normal 26" xfId="952" xr:uid="{389D2122-5C71-4057-B129-CAFC46530A58}"/>
    <cellStyle name="Normal 27" xfId="953" xr:uid="{FF3262A5-68A8-4BDD-89C8-C24F1944345F}"/>
    <cellStyle name="Normal 28" xfId="954" xr:uid="{22CA5A1A-0ADA-4EF5-A841-4681A4C68A46}"/>
    <cellStyle name="Normal 29" xfId="955" xr:uid="{A6ED1AC2-1BEA-4552-BE2B-82ABE6CEAB4D}"/>
    <cellStyle name="Normal 3" xfId="956" xr:uid="{92D78890-B341-41CE-8836-9BCF585B3E13}"/>
    <cellStyle name="Normal 3 10" xfId="957" xr:uid="{A7E4CD9A-E5FD-416F-B9CD-DF8940C747F2}"/>
    <cellStyle name="Normal 3 11" xfId="1407" xr:uid="{85B8A1C8-CA50-495A-A172-9AE9AC41D23C}"/>
    <cellStyle name="Normal 3 2" xfId="958" xr:uid="{BD1196CD-2C58-480C-A5F7-4C6476D9429D}"/>
    <cellStyle name="Normal 3 2 2" xfId="959" xr:uid="{220CE5E8-493F-48F5-87E0-851B7CAD0F94}"/>
    <cellStyle name="Normal 3 2 2 2" xfId="960" xr:uid="{5B4D28B3-B091-4ADE-B135-35ACE28C6F51}"/>
    <cellStyle name="Normal 3 2 2 3" xfId="961" xr:uid="{F29727DA-5014-4805-B64B-10EACB9A9E93}"/>
    <cellStyle name="Normal 3 2 3" xfId="962" xr:uid="{BBCDD251-7E79-40E1-BAE3-653D9E1D9980}"/>
    <cellStyle name="Normal 3 2 3 2" xfId="963" xr:uid="{F2E9FE2D-DD99-4E5D-A6A2-B3B755C9BA6A}"/>
    <cellStyle name="Normal 3 2 3 3" xfId="964" xr:uid="{EA4188C9-3CEE-4D44-8594-89248BC1F292}"/>
    <cellStyle name="Normal 3 2 4" xfId="965" xr:uid="{E0BD0765-B70B-44EF-BCD8-A5B7501B883F}"/>
    <cellStyle name="Normal 3 2 5" xfId="966" xr:uid="{8A2C6B19-9429-4367-8033-91482030B74F}"/>
    <cellStyle name="Normal 3 3" xfId="967" xr:uid="{60833104-6DF4-4DFF-8CC6-2BF94C710FD5}"/>
    <cellStyle name="Normal 3 3 2" xfId="968" xr:uid="{A71D5A8D-E83E-497B-9DCF-81D513F8CD16}"/>
    <cellStyle name="Normal 3 3 3" xfId="969" xr:uid="{0ADCB405-687B-4606-BF6D-0E46F440423A}"/>
    <cellStyle name="Normal 3 4" xfId="970" xr:uid="{63613E30-CFB9-4178-9BAE-F2DD67347577}"/>
    <cellStyle name="Normal 3 4 2" xfId="971" xr:uid="{B5049028-CF45-4F35-AB5D-C12D0FECE93D}"/>
    <cellStyle name="Normal 3 4 3" xfId="972" xr:uid="{11331449-F6DD-4FF7-A7CC-E3E9E6364EA1}"/>
    <cellStyle name="Normal 3 5" xfId="973" xr:uid="{CBB41ED3-6F94-4CFF-B07A-FCC53FC60E95}"/>
    <cellStyle name="Normal 3 5 2" xfId="974" xr:uid="{15F380AD-58F4-4AC7-BCA3-6DB1C11E00FE}"/>
    <cellStyle name="Normal 3 5 3" xfId="975" xr:uid="{52974E58-CF94-47B1-B767-C4E2A249C8D0}"/>
    <cellStyle name="Normal 3 6" xfId="976" xr:uid="{C8AE11E0-2E67-4BD3-91A3-199CDA867190}"/>
    <cellStyle name="Normal 3 6 2" xfId="977" xr:uid="{46F1E91A-F4FE-4B40-A599-20444D412F11}"/>
    <cellStyle name="Normal 3 6 3" xfId="978" xr:uid="{155E531D-9B16-43FA-B523-3DB138FE9073}"/>
    <cellStyle name="Normal 3 7" xfId="979" xr:uid="{777E5EA4-EEBC-4A3B-B11C-83D4C3895DFB}"/>
    <cellStyle name="Normal 3 7 2" xfId="980" xr:uid="{F8DAFC7F-ED68-4949-B25A-9B9A001F90F8}"/>
    <cellStyle name="Normal 3 7 3" xfId="981" xr:uid="{CD5DA205-D874-43D8-9778-9ADE3D408FD5}"/>
    <cellStyle name="Normal 3 8" xfId="982" xr:uid="{7C5542C2-D3F2-4932-B5E8-5FF46A9B33CE}"/>
    <cellStyle name="Normal 3 9" xfId="983" xr:uid="{1B380FB1-8A58-43A7-8E4F-F274167C8AE9}"/>
    <cellStyle name="Normal 3_Cover" xfId="984" xr:uid="{6375C736-2534-4571-9B7F-5D95BC04D109}"/>
    <cellStyle name="Normal 30" xfId="985" xr:uid="{F690BB3F-C396-4F0D-B3E1-15172D5D15B2}"/>
    <cellStyle name="Normal 31" xfId="1348" xr:uid="{E26EED6A-B296-447B-B837-D716610B4C87}"/>
    <cellStyle name="Normal 32" xfId="1351" xr:uid="{6F2BBF4A-010B-4674-BA76-ACB9F3206992}"/>
    <cellStyle name="Normal 33" xfId="986" xr:uid="{8E7F259F-2239-44CA-A184-9BF731F72B8C}"/>
    <cellStyle name="Normal 34" xfId="1352" xr:uid="{F08845B1-EFDC-4A1B-BDC8-52CFB7D8EF02}"/>
    <cellStyle name="Normal 35" xfId="1359" xr:uid="{FEBBF9F1-ABBA-4042-A08B-D00B7CC39DAF}"/>
    <cellStyle name="Normal 36" xfId="987" xr:uid="{89CC0978-7590-4890-981B-604A1FE19840}"/>
    <cellStyle name="Normal 37" xfId="1397" xr:uid="{26678C02-271A-4F40-9C10-41EAE78459FD}"/>
    <cellStyle name="Normal 38" xfId="1399" xr:uid="{F31032A8-AEF8-4BB9-A47C-820F8A239365}"/>
    <cellStyle name="Normal 39" xfId="18" xr:uid="{B72FDB48-80D8-4531-9352-318C7B4318BC}"/>
    <cellStyle name="Normal 4" xfId="11" xr:uid="{17E524C3-7D86-47DD-90D4-47E82C2FBD92}"/>
    <cellStyle name="Normal 4 10" xfId="988" xr:uid="{003E5DA7-E139-4365-85AD-5C73FA857AFE}"/>
    <cellStyle name="Normal 4 11" xfId="989" xr:uid="{953D9536-C76F-48E8-9FB3-E948DCCFF7DC}"/>
    <cellStyle name="Normal 4 12" xfId="21" xr:uid="{924A3A64-98C6-459B-A78F-2DDE4B5BA619}"/>
    <cellStyle name="Normal 4 2" xfId="990" xr:uid="{0EEEC33A-21E0-49D0-ABD2-81FE60FAF08F}"/>
    <cellStyle name="Normal 4 2 2" xfId="991" xr:uid="{026101C0-B455-480F-A811-E6EFE57D54F2}"/>
    <cellStyle name="Normal 4 2 2 2" xfId="1384" xr:uid="{258F0B27-E56F-47D8-B449-DE1F75DE2011}"/>
    <cellStyle name="Normal 4 2 3" xfId="992" xr:uid="{44198C7C-A451-4F90-AFC2-F64255621481}"/>
    <cellStyle name="Normal 4 2 4" xfId="1385" xr:uid="{2FF90D09-A411-4B4F-9E22-47C8F13D6A22}"/>
    <cellStyle name="Normal 4 3" xfId="993" xr:uid="{69CD64DF-A081-45C9-AF43-81341A0DE19D}"/>
    <cellStyle name="Normal 4 3 2" xfId="994" xr:uid="{AE1BDC5A-02B6-4C85-8F40-73CD1BD997EE}"/>
    <cellStyle name="Normal 4 3 3" xfId="995" xr:uid="{520BF0EA-1CEA-469A-B755-1E7B5C252ABD}"/>
    <cellStyle name="Normal 4 3 4" xfId="1386" xr:uid="{763B7072-E44C-402D-BA2C-4FEDDB6EF97F}"/>
    <cellStyle name="Normal 4 4" xfId="996" xr:uid="{17DA866C-31F7-4121-A9FD-47F13293738E}"/>
    <cellStyle name="Normal 4 4 2" xfId="997" xr:uid="{E9EFEC48-414E-42CF-8D99-15652A349ED8}"/>
    <cellStyle name="Normal 4 4 3" xfId="998" xr:uid="{F4DCEE13-072D-42F4-AD8E-A23528F6C728}"/>
    <cellStyle name="Normal 4 5" xfId="999" xr:uid="{D55E0F72-CE05-47A4-A9C3-CB48EFA11809}"/>
    <cellStyle name="Normal 4 5 2" xfId="1000" xr:uid="{092F8448-EA26-4300-8207-83220C94A6D8}"/>
    <cellStyle name="Normal 4 5 3" xfId="1001" xr:uid="{56F1D2F0-3125-4338-9DE3-E023391448B1}"/>
    <cellStyle name="Normal 4 6" xfId="1002" xr:uid="{67BF08C3-E110-4D1A-830F-5C34F6A3B38A}"/>
    <cellStyle name="Normal 4 6 2" xfId="1003" xr:uid="{D48D513F-4B6E-429E-90B9-783561B3D6CD}"/>
    <cellStyle name="Normal 4 6 3" xfId="1004" xr:uid="{D3F7FF05-12C8-4957-B234-CD5F8498A896}"/>
    <cellStyle name="Normal 4 7" xfId="1005" xr:uid="{0573A2DB-5F2C-4675-ACCD-53D73180F26E}"/>
    <cellStyle name="Normal 4 8" xfId="1006" xr:uid="{B6852B39-3C5F-4D79-939E-849551B9F62C}"/>
    <cellStyle name="Normal 4 9" xfId="1007" xr:uid="{64E838D7-5BBC-4012-883F-841745EEAA3A}"/>
    <cellStyle name="Normal 4_Cover" xfId="1008" xr:uid="{9242CF9F-17EC-4696-9A95-13DAC37B8F9C}"/>
    <cellStyle name="Normal 40" xfId="1403" xr:uid="{6C3A5D58-D988-4AAD-B32D-7E29166EEB26}"/>
    <cellStyle name="Normal 41" xfId="1406" xr:uid="{FFA61109-5BC5-472F-9588-7089DF51D9E1}"/>
    <cellStyle name="Normal 42" xfId="1404" xr:uid="{0C885CDB-75C7-4333-BBAD-C9AEB35D0492}"/>
    <cellStyle name="Normal 43" xfId="1405" xr:uid="{8C6C6806-D709-41D5-AE1C-9ED3DB64910B}"/>
    <cellStyle name="Normal 44" xfId="1422" xr:uid="{6752EEB0-3CFE-4E3A-9D52-57C5849D3E82}"/>
    <cellStyle name="Normal 5" xfId="34" xr:uid="{11331A3E-E5EB-483D-9527-4482640FAD27}"/>
    <cellStyle name="Normal 5 13" xfId="1412" xr:uid="{EA05251D-6C52-4E5A-9EC4-DC7514E09249}"/>
    <cellStyle name="Normal 5 2" xfId="1009" xr:uid="{694A388F-36CE-42B4-A26C-A77D8BE6A2A3}"/>
    <cellStyle name="Normal 5 2 2" xfId="1010" xr:uid="{7EF45792-2E01-416F-92A0-5673F3A69FB4}"/>
    <cellStyle name="Normal 5 2 3" xfId="1011" xr:uid="{70A3AF74-2E4F-45C1-86A9-60BCE50C45BC}"/>
    <cellStyle name="Normal 5 3" xfId="1012" xr:uid="{E32CB8A4-F9DA-4488-8D4E-AC3F9FCA2983}"/>
    <cellStyle name="Normal 5 4" xfId="1013" xr:uid="{9415944B-8D58-4976-BAB4-CBA985B141B1}"/>
    <cellStyle name="Normal 5 4 2" xfId="1014" xr:uid="{84521592-1089-46DC-B55D-5BFD6D79A957}"/>
    <cellStyle name="Normal 5 5" xfId="1015" xr:uid="{D67680AC-CA91-40E2-BBC1-517FBD2F12FC}"/>
    <cellStyle name="Normal 5 5 2" xfId="1016" xr:uid="{CFBBE2C5-EEEB-42E7-B5C6-A6915729E8F6}"/>
    <cellStyle name="Normal 5 6" xfId="1017" xr:uid="{E5A4FB40-6924-4009-BF94-67599E1A14D6}"/>
    <cellStyle name="Normal 5 7" xfId="1018" xr:uid="{09733F82-45B4-4447-A5D4-21997EB623BB}"/>
    <cellStyle name="Normal 5 8" xfId="1019" xr:uid="{01B11974-22AA-4E91-B154-7696D15790B7}"/>
    <cellStyle name="Normal 5_Table 2" xfId="1020" xr:uid="{61F04387-641F-4F11-A7AA-61B65994581A}"/>
    <cellStyle name="Normal 6" xfId="1021" xr:uid="{878529A7-7F62-47C6-A45A-2867424DB09A}"/>
    <cellStyle name="Normal 6 2" xfId="1022" xr:uid="{120D34AF-B579-424C-856E-AB987DD350E8}"/>
    <cellStyle name="Normal 6 2 2" xfId="1023" xr:uid="{716CC1E3-9D20-4348-85D5-FA064BB2CF4B}"/>
    <cellStyle name="Normal 6 2 2 2" xfId="1024" xr:uid="{589CD8FF-1824-4775-BF6D-CE52D1701249}"/>
    <cellStyle name="Normal 6 2 2 3" xfId="1387" xr:uid="{0C02B0D1-44B1-49EE-B661-0B13EC3B9F8E}"/>
    <cellStyle name="Normal 6 2 3" xfId="1025" xr:uid="{47EFC6D6-8F58-4D65-9B12-326639D7BAC4}"/>
    <cellStyle name="Normal 6 2 4" xfId="1388" xr:uid="{31DF46CB-AFB9-4D00-80B0-48F3B49C7EEA}"/>
    <cellStyle name="Normal 6 2 5" xfId="1389" xr:uid="{66190BB1-8391-40E7-AC3D-416822E6390C}"/>
    <cellStyle name="Normal 6 3" xfId="1026" xr:uid="{C55FEA28-1B2C-4E2B-9AEE-1F79B4992113}"/>
    <cellStyle name="Normal 6 3 2" xfId="1027" xr:uid="{015A8272-7448-4C07-9E18-FC80AD46482F}"/>
    <cellStyle name="Normal 6 3 3" xfId="1028" xr:uid="{BA3EFF56-74A1-4FC4-95BC-D973BB5A8CAC}"/>
    <cellStyle name="Normal 6 4" xfId="1029" xr:uid="{9E3A56E0-39B0-4D14-8042-DDE29B4401D6}"/>
    <cellStyle name="Normal 6 4 2" xfId="1390" xr:uid="{C7F4DF46-F703-45DA-9AF1-332ACCE58955}"/>
    <cellStyle name="Normal 6 5" xfId="1030" xr:uid="{403A32AE-479B-4B6B-94FB-85854E1C80DE}"/>
    <cellStyle name="Normal 6 5 2" xfId="1391" xr:uid="{7DD7016A-7FCD-47CF-B368-53530D26588A}"/>
    <cellStyle name="Normal 6 5 3" xfId="1392" xr:uid="{FD5F1E87-67F8-438C-98BE-0970FDEC5A4E}"/>
    <cellStyle name="Normal 6 6" xfId="1393" xr:uid="{5E5ED073-F8DB-4806-8EB1-D1FC51B3CC4F}"/>
    <cellStyle name="Normal 6_Table 2" xfId="1031" xr:uid="{96934A2C-71BD-438D-9EA5-8058C2E6A237}"/>
    <cellStyle name="Normal 7" xfId="1032" xr:uid="{B70C30FA-237B-402D-9213-AF3A3C377FEC}"/>
    <cellStyle name="Normal 7 2" xfId="1033" xr:uid="{0DCB97C1-49EA-4EB2-9860-F0EB20CFAAC4}"/>
    <cellStyle name="Normal 7 2 2" xfId="1034" xr:uid="{2036FD64-9640-4338-A2AB-12E0526EB626}"/>
    <cellStyle name="Normal 7 2 2 2" xfId="1035" xr:uid="{D4E760E8-D992-42C5-96FC-6B85DD6658BD}"/>
    <cellStyle name="Normal 7 2 2 3" xfId="1036" xr:uid="{4760C134-1C35-4AE8-AA40-0DDB362208E1}"/>
    <cellStyle name="Normal 7 2 3" xfId="1037" xr:uid="{D3242CF0-BB0D-49F0-A3FA-07E0AAC3EF0C}"/>
    <cellStyle name="Normal 7 2 4" xfId="1038" xr:uid="{84A3336F-FB1D-4516-B9E9-FC4210F9A743}"/>
    <cellStyle name="Normal 7 3" xfId="1039" xr:uid="{2A9C1200-8DFB-4D65-8872-852954C921FA}"/>
    <cellStyle name="Normal 7 3 2" xfId="31" xr:uid="{39C4F8C9-0B60-4A3B-B9F8-5CEFA1911E69}"/>
    <cellStyle name="Normal 7 3 3" xfId="1040" xr:uid="{620B61B8-CC78-4B90-AB42-D73B51116F09}"/>
    <cellStyle name="Normal 7 4" xfId="1041" xr:uid="{6481ABB0-91A2-4FCA-891F-1EF12AA58735}"/>
    <cellStyle name="Normal 7 4 2" xfId="1042" xr:uid="{769BCB8F-3652-45F5-AEF8-9C0ECE71ED11}"/>
    <cellStyle name="Normal 7 5" xfId="1043" xr:uid="{A86D7743-1DC4-4225-AC3D-DF839ACEF8C2}"/>
    <cellStyle name="Normal 7 6" xfId="1044" xr:uid="{018F9DCE-123D-4D1F-9264-E8D4F3AF5F6C}"/>
    <cellStyle name="Normal 8" xfId="33" xr:uid="{9179F91B-3FDB-4290-9F0A-3AAC93281053}"/>
    <cellStyle name="Normal 8 2" xfId="1045" xr:uid="{2E3E398E-CAC1-44E7-9BA5-BC510E79DD3B}"/>
    <cellStyle name="Normal 8 2 2" xfId="1046" xr:uid="{9A83D18D-DECC-4AE7-9C29-D1B40C0E3724}"/>
    <cellStyle name="Normal 8 2 2 2" xfId="1047" xr:uid="{00630510-A1BB-45EC-8622-8C253B35E41F}"/>
    <cellStyle name="Normal 8 2 3" xfId="1048" xr:uid="{BFD764CC-C759-4B7D-9D0D-89FEA2D0D1D1}"/>
    <cellStyle name="Normal 8 3" xfId="1049" xr:uid="{93AD5D63-1397-49ED-B0D7-CD2921D8AB75}"/>
    <cellStyle name="Normal 8 3 2" xfId="1394" xr:uid="{BE864747-39A6-4813-8D6D-BFB914588C40}"/>
    <cellStyle name="Normal 8 4" xfId="1050" xr:uid="{AE1AEA26-0254-48CB-85A8-D4040E9D9268}"/>
    <cellStyle name="Normal 8 4 2" xfId="1395" xr:uid="{AB578634-2C61-431E-A54D-6FF96D3D70EF}"/>
    <cellStyle name="Normal 8 5" xfId="1051" xr:uid="{B176A774-A97A-4C78-A85E-B09F64CC1509}"/>
    <cellStyle name="Normal 9" xfId="1052" xr:uid="{DDEDAA5F-16DB-4F06-A088-570FB8E182D8}"/>
    <cellStyle name="Normal 9 2" xfId="1053" xr:uid="{925B1F27-8855-49AA-A150-A9AEAF8E6AA5}"/>
    <cellStyle name="Normal 9 3" xfId="1054" xr:uid="{13F38995-92CB-4099-B484-74653B8FC1C9}"/>
    <cellStyle name="Normal 9 4" xfId="1055" xr:uid="{533182F2-8054-43BE-A37B-948B2CD09B9D}"/>
    <cellStyle name="Note 2" xfId="1056" xr:uid="{6AE2DE5F-3E09-4BF5-8326-FEFA23507A92}"/>
    <cellStyle name="Note 2 10" xfId="1057" xr:uid="{2EAE06C1-0E83-41E7-A4E6-DB207D47F19C}"/>
    <cellStyle name="Note 2 2" xfId="1058" xr:uid="{C54659AF-4E5E-4606-8D5D-70A7E7928393}"/>
    <cellStyle name="Note 2 2 2" xfId="1059" xr:uid="{96B9DDF4-70BD-437F-B411-0D746C4261CD}"/>
    <cellStyle name="Note 2 2 2 2" xfId="1060" xr:uid="{542D62C9-F3A7-4D8D-97AE-E1C0153F7847}"/>
    <cellStyle name="Note 2 2 2 2 2" xfId="6" xr:uid="{D950C5D7-3791-4688-BEA7-EE84AEC0533E}"/>
    <cellStyle name="Note 2 2 2 2 3" xfId="1061" xr:uid="{E32B5D89-58AA-4536-8D41-84424B889DD6}"/>
    <cellStyle name="Note 2 2 2 2 3 2" xfId="1062" xr:uid="{4B54E6CF-D863-4346-88EC-219AABF397CD}"/>
    <cellStyle name="Note 2 2 2 2 4" xfId="1063" xr:uid="{4421467D-E76F-4559-90EA-9A9418AEA3E1}"/>
    <cellStyle name="Note 2 2 2 3" xfId="1064" xr:uid="{772987FD-49EA-4270-8917-B7860505411F}"/>
    <cellStyle name="Note 2 2 2 3 2" xfId="1065" xr:uid="{09EE4A3F-6B4F-4B1A-8FC8-843915C199C4}"/>
    <cellStyle name="Note 2 2 2 3 3" xfId="1066" xr:uid="{DCD63B7A-1DED-4D00-8D4C-751E6E508C0B}"/>
    <cellStyle name="Note 2 2 2 3 3 2" xfId="1067" xr:uid="{0427738E-8306-4503-A799-23024AE475A4}"/>
    <cellStyle name="Note 2 2 2 3 4" xfId="1068" xr:uid="{322F160F-1A68-401C-8F46-98F2C4E6BF48}"/>
    <cellStyle name="Note 2 2 2 4" xfId="1069" xr:uid="{0E5DC063-00DF-4F2A-B785-F9E770354879}"/>
    <cellStyle name="Note 2 2 2 5" xfId="1070" xr:uid="{5460B78A-4A6E-4BC4-BC65-CCFF6B285837}"/>
    <cellStyle name="Note 2 2 2 5 2" xfId="1071" xr:uid="{3EFAC4C1-258F-4D03-9671-1736A8FC3341}"/>
    <cellStyle name="Note 2 2 2 6" xfId="1072" xr:uid="{FD3F4AA4-9630-4A1D-B4BE-341D81334427}"/>
    <cellStyle name="Note 2 2 3" xfId="1073" xr:uid="{9A1702E0-5A25-47B3-91C4-F013DC4F363B}"/>
    <cellStyle name="Note 2 2 3 2" xfId="1074" xr:uid="{D33ABB14-0C9E-4F33-9D09-1BD86324A242}"/>
    <cellStyle name="Note 2 2 3 3" xfId="1075" xr:uid="{E1E33B38-4DCF-4A6E-A808-483454063C37}"/>
    <cellStyle name="Note 2 2 3 3 2" xfId="1076" xr:uid="{9F0EE0BE-BD81-4724-AB4E-CEC0040F6F83}"/>
    <cellStyle name="Note 2 2 3 4" xfId="1077" xr:uid="{1A19ABB6-554B-4C68-AC20-96ECFB54DCCF}"/>
    <cellStyle name="Note 2 2 4" xfId="1078" xr:uid="{DF1DECA6-C806-49E2-90DC-418AB9D3CCEC}"/>
    <cellStyle name="Note 2 2 4 2" xfId="1079" xr:uid="{F15E0D12-CCD4-47C1-9917-E3648DF90FA4}"/>
    <cellStyle name="Note 2 2 4 3" xfId="1080" xr:uid="{24842F6C-A8DF-42A4-8337-A2368E50B70A}"/>
    <cellStyle name="Note 2 2 4 3 2" xfId="1081" xr:uid="{777A4E2B-9AE9-40DE-829E-356D5BF289C9}"/>
    <cellStyle name="Note 2 2 4 4" xfId="1082" xr:uid="{DE9F7C09-4EFA-46EB-9729-3263DB46CF68}"/>
    <cellStyle name="Note 2 2 5" xfId="1083" xr:uid="{5C86AB3F-A629-4EB4-9AE9-C49555126A85}"/>
    <cellStyle name="Note 2 2 6" xfId="1084" xr:uid="{EE4618DB-55AD-42E8-8E2F-F0E1194B6913}"/>
    <cellStyle name="Note 2 2 6 2" xfId="1085" xr:uid="{48C8CE6E-5632-4B05-9F66-C48AEC576D28}"/>
    <cellStyle name="Note 2 2 7" xfId="1086" xr:uid="{2249E527-2D0D-404C-A61A-5A7A97B4CF2A}"/>
    <cellStyle name="Note 2 3" xfId="1087" xr:uid="{B2E7C4D0-1BF4-42B6-81B9-637D4741054F}"/>
    <cellStyle name="Note 2 3 2" xfId="1088" xr:uid="{280894A1-292C-4FDE-9345-DDC31FA47F14}"/>
    <cellStyle name="Note 2 3 2 2" xfId="1089" xr:uid="{A96C69DC-7820-46B1-9CE9-8E696E49911C}"/>
    <cellStyle name="Note 2 3 2 3" xfId="1090" xr:uid="{97CFC1FA-744E-4A9D-BDC3-744AA403ED07}"/>
    <cellStyle name="Note 2 3 2 3 2" xfId="1091" xr:uid="{9FFFA8B4-7CFE-4B0A-809E-E88C7C8DF798}"/>
    <cellStyle name="Note 2 3 2 4" xfId="1092" xr:uid="{2B6C055D-941A-4151-8A32-9336EACA05F1}"/>
    <cellStyle name="Note 2 3 3" xfId="1093" xr:uid="{2A773518-3DEF-4D74-89B0-3C9CA2667D49}"/>
    <cellStyle name="Note 2 3 3 2" xfId="1094" xr:uid="{D7D0A45A-82FB-4D2A-92CB-838C4A53916B}"/>
    <cellStyle name="Note 2 3 3 3" xfId="1095" xr:uid="{1DB1B2B0-A002-47D4-878D-23F30266FD13}"/>
    <cellStyle name="Note 2 3 3 3 2" xfId="1096" xr:uid="{9736D275-62B2-4D08-ABFD-3CCB8BE772E7}"/>
    <cellStyle name="Note 2 3 3 4" xfId="1097" xr:uid="{789DF245-0ED5-4F78-99E2-DCCBBAFC2A0E}"/>
    <cellStyle name="Note 2 3 4" xfId="1098" xr:uid="{D80A0C9A-38CB-42B5-9966-9F63ACE1A54D}"/>
    <cellStyle name="Note 2 3 5" xfId="1099" xr:uid="{EE2DB301-9365-441D-B3F6-67392B55B074}"/>
    <cellStyle name="Note 2 3 5 2" xfId="1100" xr:uid="{0BF1D5CF-791F-4910-8BDA-B75064209EBD}"/>
    <cellStyle name="Note 2 3 6" xfId="1101" xr:uid="{07B7C58E-3DC5-461D-BF72-DDEC4C3275A4}"/>
    <cellStyle name="Note 2 4" xfId="1102" xr:uid="{068FECB3-E9DA-45CC-A6EA-8C8A71F7010A}"/>
    <cellStyle name="Note 2 4 2" xfId="1103" xr:uid="{CFD884CF-B276-4C5A-BDCF-85C3B9F6DBBF}"/>
    <cellStyle name="Note 2 4 2 2" xfId="1104" xr:uid="{DE2AB341-0FE0-4FBA-8B64-B6B261EBDEEC}"/>
    <cellStyle name="Note 2 4 2 3" xfId="1105" xr:uid="{A2B5A22C-1509-46C3-B499-EF08368284FD}"/>
    <cellStyle name="Note 2 4 2 3 2" xfId="1106" xr:uid="{C7531286-7681-4617-A207-7A820859527A}"/>
    <cellStyle name="Note 2 4 2 4" xfId="1107" xr:uid="{C057293A-53A5-4A86-A333-C8C2928E6173}"/>
    <cellStyle name="Note 2 4 3" xfId="1108" xr:uid="{576EBC00-7488-458E-A902-E692084A4634}"/>
    <cellStyle name="Note 2 4 3 2" xfId="1109" xr:uid="{E0538198-11B8-485D-82D4-331A5910A83A}"/>
    <cellStyle name="Note 2 4 3 3" xfId="1110" xr:uid="{83A9F974-9033-4F98-AE25-B0346EE6EB50}"/>
    <cellStyle name="Note 2 4 3 3 2" xfId="1111" xr:uid="{C59C185E-96F3-4BD3-95A5-E9DDEDDE4FFC}"/>
    <cellStyle name="Note 2 4 3 4" xfId="1112" xr:uid="{71D606AA-F83B-4130-9209-715EC038A053}"/>
    <cellStyle name="Note 2 4 4" xfId="1113" xr:uid="{A812DAE9-DDC1-4E93-BD3D-61F40424FC7E}"/>
    <cellStyle name="Note 2 4 5" xfId="1114" xr:uid="{038450C3-5B54-4E2B-9E70-05B7BCDF24F5}"/>
    <cellStyle name="Note 2 4 5 2" xfId="1115" xr:uid="{402F3C2B-9DD3-4731-8415-EF8E608887CB}"/>
    <cellStyle name="Note 2 4 6" xfId="1116" xr:uid="{31CB136B-F718-42A6-BA35-DFDEC61CDB64}"/>
    <cellStyle name="Note 2 5" xfId="1117" xr:uid="{936C2778-5857-4655-8F07-EAE516471827}"/>
    <cellStyle name="Note 2 5 2" xfId="1118" xr:uid="{DDFC7264-DCA1-411B-B05D-C78D3F7C4D22}"/>
    <cellStyle name="Note 2 5 2 2" xfId="1119" xr:uid="{57F8FED9-2379-429F-998F-163261799229}"/>
    <cellStyle name="Note 2 5 2 3" xfId="1120" xr:uid="{3795090A-288D-4E24-BF8D-30F67500B8F5}"/>
    <cellStyle name="Note 2 5 2 3 2" xfId="1121" xr:uid="{156558B4-A98D-4D88-A206-DB24654F33E9}"/>
    <cellStyle name="Note 2 5 2 4" xfId="1122" xr:uid="{FE795A30-58AD-4C8E-8BB4-1C2BD7C4481D}"/>
    <cellStyle name="Note 2 5 3" xfId="1123" xr:uid="{AF1E1342-BE38-416C-A282-C57261E7F013}"/>
    <cellStyle name="Note 2 5 3 2" xfId="1124" xr:uid="{2E1B5B02-B0C7-4B49-A71C-C8B4F837D70D}"/>
    <cellStyle name="Note 2 5 3 3" xfId="1125" xr:uid="{04407485-25B6-41DE-B743-0BA460D34DFB}"/>
    <cellStyle name="Note 2 5 3 3 2" xfId="1126" xr:uid="{35ED8E6C-C08B-435C-BE26-17CC739E63E3}"/>
    <cellStyle name="Note 2 5 3 4" xfId="1127" xr:uid="{24D55F25-92BF-4394-9AA3-EA355241E4B1}"/>
    <cellStyle name="Note 2 5 4" xfId="1128" xr:uid="{A74505FE-EC36-4FC7-80B3-8864B2BFF3E0}"/>
    <cellStyle name="Note 2 5 5" xfId="1129" xr:uid="{1C330366-CBF1-424C-BB34-CF3CA8B53840}"/>
    <cellStyle name="Note 2 5 5 2" xfId="1130" xr:uid="{A07BF086-BEC9-4EEE-B0E4-868117031125}"/>
    <cellStyle name="Note 2 5 6" xfId="1131" xr:uid="{032FEFD8-E004-4E7A-9916-247B1A585791}"/>
    <cellStyle name="Note 2 6" xfId="1132" xr:uid="{E29EB822-32CB-4129-89A9-098F5988F430}"/>
    <cellStyle name="Note 2 6 2" xfId="1133" xr:uid="{23E76CF6-4299-41F8-811A-A89A772EAA71}"/>
    <cellStyle name="Note 2 6 3" xfId="1134" xr:uid="{D3069D9A-D9B6-4341-A778-C8278F1F797E}"/>
    <cellStyle name="Note 2 6 3 2" xfId="1135" xr:uid="{7B2A94FF-AE41-4C39-A1AB-57385E3CD76C}"/>
    <cellStyle name="Note 2 6 4" xfId="1136" xr:uid="{B8AC4F96-A669-4ED3-86B1-51882200250C}"/>
    <cellStyle name="Note 2 7" xfId="1137" xr:uid="{5492D9F8-4873-427F-9276-2581E753F30C}"/>
    <cellStyle name="Note 2 7 2" xfId="1138" xr:uid="{17A8E5D7-F17D-4F59-AFC0-60A85CE1DC94}"/>
    <cellStyle name="Note 2 7 3" xfId="1139" xr:uid="{68FD0132-D498-4F18-9A5D-1F75B68C0816}"/>
    <cellStyle name="Note 2 7 3 2" xfId="1140" xr:uid="{2742680A-80F0-42FB-AE2D-65E0B2868259}"/>
    <cellStyle name="Note 2 7 4" xfId="1141" xr:uid="{88E3BC24-170E-4540-9316-C36D205B81D1}"/>
    <cellStyle name="Note 2 8" xfId="1142" xr:uid="{21884FEE-01C8-485E-9BD4-D39EF8BB2A61}"/>
    <cellStyle name="Note 2 9" xfId="1143" xr:uid="{29DB55D7-94D2-487B-AFEC-38F2C8EC89FC}"/>
    <cellStyle name="Note 2 9 2" xfId="1144" xr:uid="{B7DA2122-DBCB-4967-9482-B24FC7F47746}"/>
    <cellStyle name="Note 3" xfId="1145" xr:uid="{32A04292-D3E0-47BA-B783-24DEA61D88AA}"/>
    <cellStyle name="Note 3 10" xfId="1146" xr:uid="{47F846CB-233D-48F2-B74E-86731C2AC17A}"/>
    <cellStyle name="Note 3 2" xfId="1147" xr:uid="{596EF17F-8405-4895-9C2A-48393A9BBF4A}"/>
    <cellStyle name="Note 3 2 2" xfId="1148" xr:uid="{A0DD36FF-E7BC-4EFA-8FC7-C29E0798EAFE}"/>
    <cellStyle name="Note 3 2 2 2" xfId="1149" xr:uid="{DFD53125-2E39-44A6-8F23-4B69A268EB22}"/>
    <cellStyle name="Note 3 2 2 2 2" xfId="1150" xr:uid="{0519F6D9-F10E-441C-AF48-F36B0ECEB452}"/>
    <cellStyle name="Note 3 2 2 2 3" xfId="1151" xr:uid="{ED006C30-5CFC-4BCD-9F7A-D1CADDB81911}"/>
    <cellStyle name="Note 3 2 2 2 3 2" xfId="1152" xr:uid="{66247EDE-006C-416A-83AB-22E99F6EA8AB}"/>
    <cellStyle name="Note 3 2 2 2 4" xfId="1153" xr:uid="{07D76705-C9BE-4D8C-BD87-51AD9E5D89AC}"/>
    <cellStyle name="Note 3 2 2 3" xfId="1154" xr:uid="{81784686-9BE6-4227-A70F-5BBE8F6E7642}"/>
    <cellStyle name="Note 3 2 2 3 2" xfId="1155" xr:uid="{B9D14F4A-B8BE-491A-B017-0DE9D63D13E2}"/>
    <cellStyle name="Note 3 2 2 3 3" xfId="1156" xr:uid="{B70205AE-D131-40D8-850C-C59AF54C284A}"/>
    <cellStyle name="Note 3 2 2 3 3 2" xfId="1157" xr:uid="{33C4F48E-A70D-4EAB-A44F-4AA951164A28}"/>
    <cellStyle name="Note 3 2 2 3 4" xfId="1158" xr:uid="{4779C084-FEB7-4623-BB35-74E1893D6F27}"/>
    <cellStyle name="Note 3 2 2 4" xfId="1159" xr:uid="{98F821E5-D981-48BA-982A-AA5BD4E1EE33}"/>
    <cellStyle name="Note 3 2 2 5" xfId="1160" xr:uid="{490662FB-FC35-41B2-87A4-E2899A17F7F2}"/>
    <cellStyle name="Note 3 2 2 5 2" xfId="1161" xr:uid="{E6591A5A-9CA9-4FE9-9B8A-74C5402DE8BB}"/>
    <cellStyle name="Note 3 2 2 6" xfId="1162" xr:uid="{AEA171EE-1C7E-4CEF-AD55-82490BC35932}"/>
    <cellStyle name="Note 3 2 3" xfId="1163" xr:uid="{A3769863-856A-4EFF-B01C-9103ADA11AB1}"/>
    <cellStyle name="Note 3 2 3 2" xfId="1164" xr:uid="{A44937B4-0F4C-43D8-A9A5-3CED3E918753}"/>
    <cellStyle name="Note 3 2 3 3" xfId="1165" xr:uid="{F7ECAFF4-B079-4FCD-AC1A-EAF9EFFC92C8}"/>
    <cellStyle name="Note 3 2 3 3 2" xfId="1166" xr:uid="{AE40DA8A-E4D8-45EB-B819-53D06758966C}"/>
    <cellStyle name="Note 3 2 3 4" xfId="1167" xr:uid="{0BD13E84-2E6B-4BA1-98F8-56F05D4A9A9C}"/>
    <cellStyle name="Note 3 2 4" xfId="1168" xr:uid="{751E0ED7-1C65-4439-B5B2-23ABC2C2BF9B}"/>
    <cellStyle name="Note 3 2 4 2" xfId="1169" xr:uid="{F63DA3FB-2261-4400-93F6-651CC62E003F}"/>
    <cellStyle name="Note 3 2 4 3" xfId="1170" xr:uid="{FCBC80B3-A6DB-48B5-A478-3E756A6710FF}"/>
    <cellStyle name="Note 3 2 4 3 2" xfId="1171" xr:uid="{8E73CE71-AF2E-42F7-A7AA-A56B4140AF5D}"/>
    <cellStyle name="Note 3 2 4 4" xfId="1172" xr:uid="{ABEEA7EE-0EFC-4765-8520-D6B5B478BC4D}"/>
    <cellStyle name="Note 3 2 5" xfId="1173" xr:uid="{9BDB1762-13F8-4B1A-975E-B16E8861B3BA}"/>
    <cellStyle name="Note 3 2 6" xfId="1174" xr:uid="{11F40876-AF9A-4A40-8994-5F4E2A5E76B7}"/>
    <cellStyle name="Note 3 2 6 2" xfId="1175" xr:uid="{4A341531-67BC-482A-9000-70329D5EEAB8}"/>
    <cellStyle name="Note 3 2 7" xfId="1176" xr:uid="{81A56376-80B1-4310-B837-3583B4560A59}"/>
    <cellStyle name="Note 3 3" xfId="1177" xr:uid="{C6DB7E59-14AB-48AC-A481-AED05D04CDE1}"/>
    <cellStyle name="Note 3 3 2" xfId="1178" xr:uid="{BBFC7DAA-1BA5-4890-800B-1571BE20D520}"/>
    <cellStyle name="Note 3 3 2 2" xfId="1179" xr:uid="{DE8469D3-0B76-41A1-9CD1-2363314B2E88}"/>
    <cellStyle name="Note 3 3 2 3" xfId="1180" xr:uid="{4102942E-3657-459E-9C34-44DCD57C8D02}"/>
    <cellStyle name="Note 3 3 2 3 2" xfId="1181" xr:uid="{EB892F11-7871-4D07-9EDF-0BECEE69E9B9}"/>
    <cellStyle name="Note 3 3 2 4" xfId="1182" xr:uid="{12E365DF-2627-479C-9D50-B6B4A46FCA3F}"/>
    <cellStyle name="Note 3 3 3" xfId="1183" xr:uid="{E68985F9-DF25-49F7-B659-688D6FB38270}"/>
    <cellStyle name="Note 3 3 3 2" xfId="1184" xr:uid="{EC03EC68-8248-488B-BA0B-F0DA678A7DB0}"/>
    <cellStyle name="Note 3 3 3 3" xfId="1185" xr:uid="{5C9E0405-A1DC-41A9-8FFF-3877D7EE965B}"/>
    <cellStyle name="Note 3 3 3 3 2" xfId="1186" xr:uid="{325E9E31-0F82-459C-BD67-566DE6C7CFB1}"/>
    <cellStyle name="Note 3 3 3 4" xfId="1187" xr:uid="{E835BE39-4D31-408F-A57E-30797045769B}"/>
    <cellStyle name="Note 3 3 4" xfId="1188" xr:uid="{6DEC80D0-E60E-4355-B7E4-3E5DA76F578D}"/>
    <cellStyle name="Note 3 3 5" xfId="1189" xr:uid="{53E94D1F-AA00-4203-8A9E-7672096200E8}"/>
    <cellStyle name="Note 3 3 5 2" xfId="1190" xr:uid="{5E483BA9-EC01-48AE-A380-A9DFD8BCDCA9}"/>
    <cellStyle name="Note 3 3 6" xfId="1191" xr:uid="{002BB136-A9E5-40C9-9743-1D1672BAFB73}"/>
    <cellStyle name="Note 3 4" xfId="1192" xr:uid="{B5B9FDDB-52F9-4A6A-B139-43659472DD91}"/>
    <cellStyle name="Note 3 4 2" xfId="1193" xr:uid="{A0A0DBC1-2E95-4892-987E-3F9BF1DE29BE}"/>
    <cellStyle name="Note 3 4 2 2" xfId="1194" xr:uid="{57A073A3-E227-4490-9E80-E605892653D7}"/>
    <cellStyle name="Note 3 4 2 3" xfId="1195" xr:uid="{B59E3D29-6FBF-4B91-8E9B-D8502EBEC789}"/>
    <cellStyle name="Note 3 4 2 3 2" xfId="1196" xr:uid="{1B0DA146-B3E8-4831-8B83-FA1362A9F786}"/>
    <cellStyle name="Note 3 4 2 4" xfId="1197" xr:uid="{E7BABF9E-8B23-4780-9667-F3A9E9969CF1}"/>
    <cellStyle name="Note 3 4 3" xfId="1198" xr:uid="{57FE8928-0935-4B44-9BFA-2EC354420F17}"/>
    <cellStyle name="Note 3 4 3 2" xfId="1199" xr:uid="{8E5EE23C-D144-45BF-9ABB-B96C70842284}"/>
    <cellStyle name="Note 3 4 3 3" xfId="1200" xr:uid="{2B183F7E-B48F-47E0-86B0-B5D115845EA5}"/>
    <cellStyle name="Note 3 4 3 3 2" xfId="1201" xr:uid="{054A8DFC-E4E1-46B2-871F-7109815FFDBD}"/>
    <cellStyle name="Note 3 4 3 4" xfId="1202" xr:uid="{19E3B252-2430-4867-B3CD-D6D9DF0770E7}"/>
    <cellStyle name="Note 3 4 4" xfId="1203" xr:uid="{CD9A7BA9-FE3B-4B4E-8F09-5B84F16C700E}"/>
    <cellStyle name="Note 3 4 5" xfId="1204" xr:uid="{B170DE39-0FE1-4769-A2FE-2DE7C345E2D6}"/>
    <cellStyle name="Note 3 4 5 2" xfId="1205" xr:uid="{F7912481-3B1B-4649-BB3A-0C091DD16D05}"/>
    <cellStyle name="Note 3 4 6" xfId="1206" xr:uid="{FECACEA0-A50B-4F57-8725-CC7A2089EC99}"/>
    <cellStyle name="Note 3 5" xfId="1207" xr:uid="{7BBA960C-41CF-4DAD-B198-556603870979}"/>
    <cellStyle name="Note 3 5 2" xfId="1208" xr:uid="{A64A812C-509D-45C7-A08B-DC57062E761E}"/>
    <cellStyle name="Note 3 5 2 2" xfId="1209" xr:uid="{89DCA22B-786B-4858-8B98-A9BE1B38D7FE}"/>
    <cellStyle name="Note 3 5 2 3" xfId="1210" xr:uid="{14C074E3-7BAD-48F6-9A05-BC492472646D}"/>
    <cellStyle name="Note 3 5 2 3 2" xfId="1211" xr:uid="{64026468-42D4-4E02-BA6B-0E48F16439C6}"/>
    <cellStyle name="Note 3 5 2 4" xfId="1212" xr:uid="{1393ED62-679C-454F-BDE9-0CFA55277B10}"/>
    <cellStyle name="Note 3 5 3" xfId="1213" xr:uid="{0384F516-AA87-4425-9084-43F5A2EEDC98}"/>
    <cellStyle name="Note 3 5 3 2" xfId="1214" xr:uid="{ECB95B51-4D97-4EB5-A091-98F30711CF4A}"/>
    <cellStyle name="Note 3 5 3 3" xfId="1215" xr:uid="{EAEC8419-A4B4-41AB-8961-4A39F07979C0}"/>
    <cellStyle name="Note 3 5 3 3 2" xfId="1216" xr:uid="{CA991507-5244-421D-A01F-E32B18FB42EA}"/>
    <cellStyle name="Note 3 5 3 4" xfId="1217" xr:uid="{CE688B58-20C6-494E-92AA-EC3D1AA05C5D}"/>
    <cellStyle name="Note 3 5 4" xfId="1218" xr:uid="{ADA78696-715E-45A4-A1A7-2D235C86A43A}"/>
    <cellStyle name="Note 3 5 5" xfId="1219" xr:uid="{3788A30E-E7A5-4233-B87E-D0A2284008AD}"/>
    <cellStyle name="Note 3 5 5 2" xfId="1220" xr:uid="{AB60C8E0-5439-4CE2-90DD-62F8E74D9D4F}"/>
    <cellStyle name="Note 3 5 6" xfId="1221" xr:uid="{04500841-0C22-4357-AD8B-18DAC89B596A}"/>
    <cellStyle name="Note 3 6" xfId="1222" xr:uid="{13BAF4F4-DF07-4723-9992-B5A091443371}"/>
    <cellStyle name="Note 3 6 2" xfId="1223" xr:uid="{91A36098-48B0-41E5-B98E-4FB7CE022C05}"/>
    <cellStyle name="Note 3 6 3" xfId="1224" xr:uid="{C345B7CD-A9BC-45BD-A01D-FA38DCE7CFFE}"/>
    <cellStyle name="Note 3 6 3 2" xfId="1225" xr:uid="{83464AF8-5548-43D8-9691-676ED2B3F405}"/>
    <cellStyle name="Note 3 6 4" xfId="1226" xr:uid="{971B3361-71AC-4A54-B4A9-C46D8BEED499}"/>
    <cellStyle name="Note 3 7" xfId="1227" xr:uid="{ED63597F-0772-4BCF-B0C1-9F11F3751100}"/>
    <cellStyle name="Note 3 7 2" xfId="1228" xr:uid="{EE1AC53F-B4B7-4602-9CB4-EF8CB52026E6}"/>
    <cellStyle name="Note 3 7 3" xfId="1229" xr:uid="{235ACB29-5913-49ED-8CB1-D03D896E12AD}"/>
    <cellStyle name="Note 3 7 3 2" xfId="1230" xr:uid="{F92C17F2-E093-4F9B-8AED-35F35D0DF72B}"/>
    <cellStyle name="Note 3 7 4" xfId="1231" xr:uid="{A01B27A1-14C7-4AE9-8BBF-BECEFE263EB1}"/>
    <cellStyle name="Note 3 8" xfId="1232" xr:uid="{FDBF3F54-1CBE-4BF2-BE3F-D614B8A8CC92}"/>
    <cellStyle name="Note 3 9" xfId="1233" xr:uid="{8B4972B4-54D0-4125-BAE3-975726575FB4}"/>
    <cellStyle name="Note 3 9 2" xfId="1234" xr:uid="{2CB744E1-8A38-4ECA-AD5E-2B1E91A86B41}"/>
    <cellStyle name="Note 4" xfId="1235" xr:uid="{BAE70715-1D56-49E3-8834-0578646D5283}"/>
    <cellStyle name="Note 4 2" xfId="1236" xr:uid="{9216951E-9DE3-4299-BC61-B8048C29D10C}"/>
    <cellStyle name="Note 4 2 2" xfId="1237" xr:uid="{1ADEE6E4-8A9A-4F91-A31B-F3E7DD5B1835}"/>
    <cellStyle name="Note 4 2 2 2" xfId="1238" xr:uid="{5D283533-744A-4EFB-BD71-4708095B63D7}"/>
    <cellStyle name="Note 4 2 2 3" xfId="1239" xr:uid="{B6DE484E-261D-4225-B74E-592368B7BDE3}"/>
    <cellStyle name="Note 4 2 2 3 2" xfId="1240" xr:uid="{70E748AF-A90D-4835-A0E4-853DA8F5B323}"/>
    <cellStyle name="Note 4 2 2 4" xfId="1241" xr:uid="{72AD7667-2704-42DB-9A9C-16C48283D521}"/>
    <cellStyle name="Note 4 2 3" xfId="1242" xr:uid="{86128C3D-2C80-46E2-B6AA-1107DDFD6EE0}"/>
    <cellStyle name="Note 4 2 3 2" xfId="1243" xr:uid="{56FA1E89-C4BD-4382-AF4C-21BE885664E6}"/>
    <cellStyle name="Note 4 2 3 3" xfId="1244" xr:uid="{2A143C39-8428-42CF-B1CF-570CADA4E9C8}"/>
    <cellStyle name="Note 4 2 3 3 2" xfId="1245" xr:uid="{6350FAB9-9599-404A-8BDE-3D340AAB7B54}"/>
    <cellStyle name="Note 4 2 3 4" xfId="1246" xr:uid="{923B6E58-B76A-495C-89C4-6EB83A2E5648}"/>
    <cellStyle name="Note 4 2 4" xfId="1247" xr:uid="{5A025A2A-91A9-4003-AAD8-EB1D1379F9AE}"/>
    <cellStyle name="Note 4 2 5" xfId="1248" xr:uid="{3A408EA5-F6A0-43DE-9675-C34E09E718FF}"/>
    <cellStyle name="Note 4 2 5 2" xfId="1249" xr:uid="{111C41A2-07AC-4CE9-943E-8AE7BD1E8A13}"/>
    <cellStyle name="Note 4 2 6" xfId="1250" xr:uid="{B7C97F55-8D65-4D9B-A7B6-CF2B4C3BF473}"/>
    <cellStyle name="Note 4 3" xfId="1251" xr:uid="{FC3A0EF1-54D3-442A-99B4-7954E43D92EE}"/>
    <cellStyle name="Note 4 3 2" xfId="1252" xr:uid="{CB10F0E2-18D2-43C6-958F-441F49D02CF8}"/>
    <cellStyle name="Note 4 3 3" xfId="1253" xr:uid="{9E3AEA63-B968-411E-90BC-E731CE569E24}"/>
    <cellStyle name="Note 4 3 3 2" xfId="1254" xr:uid="{88B9D67C-50F8-4436-B337-BC46A96839D9}"/>
    <cellStyle name="Note 4 3 4" xfId="1255" xr:uid="{832C06F9-4ADD-408F-A266-D7BFD2898250}"/>
    <cellStyle name="Note 4 4" xfId="1256" xr:uid="{50BDD165-CC3A-4A71-B0C5-CC9BD00228BC}"/>
    <cellStyle name="Note 4 4 2" xfId="1257" xr:uid="{42080E9B-7685-4006-AFBB-51AD34B9369F}"/>
    <cellStyle name="Note 4 4 3" xfId="1258" xr:uid="{BC090786-4BD8-4E6C-B943-FD934EA7B85B}"/>
    <cellStyle name="Note 4 4 3 2" xfId="1259" xr:uid="{0AC8267A-F43A-465C-B6BE-80438E788726}"/>
    <cellStyle name="Note 4 4 4" xfId="1260" xr:uid="{1ED6F7AF-0A55-46B4-A295-F012CB5D2ABD}"/>
    <cellStyle name="Note 4 5" xfId="1261" xr:uid="{A137CFD7-C8FA-482F-B42B-B3526284B29A}"/>
    <cellStyle name="Note 4 6" xfId="1262" xr:uid="{D6B4756B-0CE6-4421-B429-C919D52DD058}"/>
    <cellStyle name="Note 4 6 2" xfId="1263" xr:uid="{58688B5D-19FB-4E58-B7D3-AB0EA23786D2}"/>
    <cellStyle name="Note 4 7" xfId="1264" xr:uid="{91CF4F13-30D4-46B6-9866-58203A958009}"/>
    <cellStyle name="Note 5" xfId="1265" xr:uid="{65B80759-12DA-45F3-A341-17436C618015}"/>
    <cellStyle name="Note 5 2" xfId="1266" xr:uid="{F8FAFB8E-22DA-4125-B715-3BCF20BF4F78}"/>
    <cellStyle name="Note 5 2 2" xfId="1267" xr:uid="{1FE8A4A6-43B7-455F-BBBE-F0EC91C60B23}"/>
    <cellStyle name="Note 5 2 3" xfId="1268" xr:uid="{4FE82DCF-DEAF-426E-BF6D-0FDFAADA4152}"/>
    <cellStyle name="Note 5 2 3 2" xfId="1269" xr:uid="{3EE33742-F928-4E12-8C83-E7B790341F3B}"/>
    <cellStyle name="Note 5 2 4" xfId="1270" xr:uid="{D7330488-5435-4F0F-99F6-5055FA309347}"/>
    <cellStyle name="Note 5 3" xfId="1271" xr:uid="{06041804-3E04-4287-8EF5-22A484927E1F}"/>
    <cellStyle name="Note 5 3 2" xfId="1272" xr:uid="{68341834-60B7-4314-BF63-442C29B1B4F5}"/>
    <cellStyle name="Note 5 3 3" xfId="1273" xr:uid="{A5703758-0F37-475B-BC24-0A4950694A74}"/>
    <cellStyle name="Note 5 3 3 2" xfId="1274" xr:uid="{1B38D882-5F5B-4F66-820D-777E9018E0D9}"/>
    <cellStyle name="Note 5 3 4" xfId="1275" xr:uid="{22E386FE-A4C5-4484-8394-7FE02DD9914A}"/>
    <cellStyle name="Note 5 4" xfId="1276" xr:uid="{5178B3FC-BFD6-4E5A-8810-4FB5020DE474}"/>
    <cellStyle name="Note 5 5" xfId="1277" xr:uid="{8A4F77D2-E4DA-4807-AD97-B33051CC92FD}"/>
    <cellStyle name="Note 5 5 2" xfId="1278" xr:uid="{E555768F-103F-4627-9E0D-441AAF0A14A7}"/>
    <cellStyle name="Note 5 6" xfId="1279" xr:uid="{A8515865-C279-4E4D-8150-D634759F7441}"/>
    <cellStyle name="Note 6" xfId="28" xr:uid="{136C529A-70ED-47EE-9E84-7743BDE67659}"/>
    <cellStyle name="Output 2" xfId="1280" xr:uid="{2AA379B1-4F1E-496F-954F-2409B6BDD3D3}"/>
    <cellStyle name="Output 3" xfId="1281" xr:uid="{4B691F3C-7C14-442E-9C47-ABDDBF91DB82}"/>
    <cellStyle name="Percent" xfId="3" builtinId="5"/>
    <cellStyle name="Percent 2" xfId="1282" xr:uid="{19715CD6-B51E-4407-928E-AFF812BA2649}"/>
    <cellStyle name="Percent 2 2" xfId="1283" xr:uid="{784ED0D5-278A-4AD5-AC10-E56C7A0813A4}"/>
    <cellStyle name="Percent 2 2 2" xfId="1284" xr:uid="{D7756915-09DA-476D-A156-0A55B6574FA8}"/>
    <cellStyle name="Percent 2 2 2 2" xfId="1285" xr:uid="{114E4199-09E1-4C6F-B3EE-C08EA48861F6}"/>
    <cellStyle name="Percent 2 2 2 3" xfId="1286" xr:uid="{19919A9F-BDCF-49B0-83B5-32B7D0026A3D}"/>
    <cellStyle name="Percent 2 2 2 3 2" xfId="1287" xr:uid="{174AB6CD-5146-4A59-AB82-A17DA4B3E6D9}"/>
    <cellStyle name="Percent 2 2 3" xfId="1288" xr:uid="{3C5C2EAC-7625-46AD-A669-97F4F5B60F3B}"/>
    <cellStyle name="Percent 2 2 3 2" xfId="1289" xr:uid="{527C2DA7-96DB-436D-9919-ACCD9FA53616}"/>
    <cellStyle name="Percent 2 2 4" xfId="1290" xr:uid="{F58FB532-69E4-4AE3-997A-582ACE7C8D94}"/>
    <cellStyle name="Percent 2 2 5" xfId="1291" xr:uid="{BFE2C963-A1F8-4CDE-B522-509F42724DF1}"/>
    <cellStyle name="Percent 2 2 5 2" xfId="1292" xr:uid="{32DA9154-5401-4255-8A4E-EE6DBE8A92C2}"/>
    <cellStyle name="Percent 2 3" xfId="1293" xr:uid="{C58993A2-F29A-4947-81BA-A9A02B97D925}"/>
    <cellStyle name="Percent 2 3 2" xfId="1294" xr:uid="{28C8B00D-6437-4FF0-8F7C-4D6752F40C83}"/>
    <cellStyle name="Percent 2 3 3" xfId="1295" xr:uid="{74C28DE8-8068-46D7-994F-C92C65A8BDE9}"/>
    <cellStyle name="Percent 2 3 3 2" xfId="1296" xr:uid="{6E4393E8-4EFB-4326-BAE1-BF2676185C2D}"/>
    <cellStyle name="Percent 2 4" xfId="1297" xr:uid="{012AEE10-00F6-43DA-9759-DCACB50D6391}"/>
    <cellStyle name="Percent 2 4 2" xfId="1298" xr:uid="{F18FCDA7-6711-4E07-90C9-AFC17E434084}"/>
    <cellStyle name="Percent 2 5" xfId="1299" xr:uid="{446019A6-3252-4E17-9071-D2E08EEFD4BE}"/>
    <cellStyle name="Percent 2 6" xfId="1300" xr:uid="{72F85BEE-BFC9-4033-8CA3-8F21EF5C600A}"/>
    <cellStyle name="Percent 2 6 2" xfId="1301" xr:uid="{4DDCF3C9-BB71-4A94-AFDB-02BE2E7F4D65}"/>
    <cellStyle name="Percent 3" xfId="1402" xr:uid="{9D1ACF93-E6FF-4357-9F73-90628D9E290C}"/>
    <cellStyle name="Percent 4" xfId="1414" xr:uid="{CFDCC869-6012-49BD-BFBD-940D283D5B4A}"/>
    <cellStyle name="Result" xfId="1302" xr:uid="{59A744C5-1FB7-4F3F-8C88-C53CAD18D17B}"/>
    <cellStyle name="Result2" xfId="1303" xr:uid="{1751CA00-BF28-411E-83D8-5E7C0FC63568}"/>
    <cellStyle name="rowfield" xfId="1419" xr:uid="{6AE45395-7118-45CE-801E-F75A5521128D}"/>
    <cellStyle name="Style1" xfId="1304" xr:uid="{6F69FC0D-24CB-4459-A27E-57C8E9BE35A6}"/>
    <cellStyle name="Style1 2" xfId="1305" xr:uid="{909C4928-CD7C-4BB2-B822-869CE456BC6A}"/>
    <cellStyle name="Style1 2 2" xfId="1306" xr:uid="{DA8DCC16-75FE-42D7-8606-9D2034219FA1}"/>
    <cellStyle name="Style1 3" xfId="1307" xr:uid="{FB420CEA-19B1-416A-9138-525DB6FBFFEE}"/>
    <cellStyle name="Style1 4" xfId="1308" xr:uid="{F3F69E9E-45C3-464F-A3E3-C7FEA5E657CA}"/>
    <cellStyle name="Style2" xfId="1309" xr:uid="{FC1EBEF1-EEC9-481C-ADE0-31BFAD48975D}"/>
    <cellStyle name="Style2 2" xfId="1310" xr:uid="{4129A7C1-C06F-4C85-94E8-D4D2E5426142}"/>
    <cellStyle name="Style2 2 2" xfId="1311" xr:uid="{9258480C-724A-42A5-96C8-61043F0FEB46}"/>
    <cellStyle name="Style2 3" xfId="1312" xr:uid="{5C150319-2C6A-487D-A414-380524B5EC97}"/>
    <cellStyle name="Style2 4" xfId="1313" xr:uid="{EFA77528-BDF0-49A5-88BB-E0278F86C173}"/>
    <cellStyle name="Style3" xfId="1314" xr:uid="{7F6CE73B-4EB0-47CC-83E6-ACFB5F3E06D1}"/>
    <cellStyle name="Style3 2" xfId="1315" xr:uid="{265FEF75-8497-477A-929A-4B93CD959A68}"/>
    <cellStyle name="Style3 2 2" xfId="1316" xr:uid="{A3B4812F-B001-4A4F-B321-11105B5A2241}"/>
    <cellStyle name="Style3 3" xfId="1317" xr:uid="{2AB2F1DA-6E08-4B0E-98B2-ED1E382C2459}"/>
    <cellStyle name="Style3 4" xfId="1318" xr:uid="{561ABDD2-5F88-4729-81D6-9C454588D1D6}"/>
    <cellStyle name="Style4" xfId="1319" xr:uid="{3383A5B9-5C4D-4D26-8DF4-D9BE9300D5AE}"/>
    <cellStyle name="Style4 2" xfId="1320" xr:uid="{C77FB213-7D92-453B-B66C-C5F7B68909B7}"/>
    <cellStyle name="Style4 2 2" xfId="1321" xr:uid="{C14B9D18-63D5-4FD5-B6F6-8234816EDE96}"/>
    <cellStyle name="Style4 3" xfId="1322" xr:uid="{806CE2B1-912E-4B6F-99FE-093281DE9217}"/>
    <cellStyle name="Style4 4" xfId="1323" xr:uid="{C231FC59-F86E-47B2-BF92-01AE95D44470}"/>
    <cellStyle name="Style5" xfId="1324" xr:uid="{90B674DD-E5BD-46E3-8040-29E3A7124D56}"/>
    <cellStyle name="Style5 2" xfId="36" xr:uid="{C8CA64F1-8942-4C3E-9532-48CD8DA8AB1A}"/>
    <cellStyle name="Style5 2 2" xfId="1325" xr:uid="{A224BFB2-E972-48F8-A7CB-46BC4DCD058D}"/>
    <cellStyle name="Style5 3" xfId="1326" xr:uid="{57FD7932-78F7-42C7-AFAC-9E4DEBD51647}"/>
    <cellStyle name="Style5 3 2" xfId="1327" xr:uid="{7A66D21A-9DAA-47B6-AF89-94AFE62DC087}"/>
    <cellStyle name="Style5 4" xfId="1328" xr:uid="{D6D6817B-AACE-4267-BC11-6BAC6A285562}"/>
    <cellStyle name="Style5 5" xfId="1329" xr:uid="{653F663F-2986-44A7-BD31-0B7EA97A5177}"/>
    <cellStyle name="Style5 6" xfId="1330" xr:uid="{88EE39CC-C628-4286-9D05-6CB24C534E7B}"/>
    <cellStyle name="Style6" xfId="1331" xr:uid="{AD66AEDB-1B6A-4A89-8393-489C86AB00D0}"/>
    <cellStyle name="Style6 2" xfId="1332" xr:uid="{C1950B02-3410-4A76-8207-C2EE1900173D}"/>
    <cellStyle name="Style6 2 2" xfId="1333" xr:uid="{CF5DDF33-5A7B-4206-B821-CD712763DBB8}"/>
    <cellStyle name="Style6 3" xfId="1334" xr:uid="{FDEA1976-A313-40B4-9517-25197AC5C246}"/>
    <cellStyle name="Style6 4" xfId="1335" xr:uid="{B6EA7655-9C45-4203-97BA-EFC391EE0D06}"/>
    <cellStyle name="Style7" xfId="1336" xr:uid="{A2845798-45FC-4D47-8C3D-41B8683E6D85}"/>
    <cellStyle name="Style7 2" xfId="1337" xr:uid="{83014A63-00D0-4A74-8C3D-EE727396FA4E}"/>
    <cellStyle name="Style7 2 2" xfId="1338" xr:uid="{209DAD6E-9953-4EC3-9CEC-36F101B8FE28}"/>
    <cellStyle name="Style7 3" xfId="1339" xr:uid="{7E1F6A2D-50D3-4106-BAF1-8559AC1F45C6}"/>
    <cellStyle name="Style8" xfId="1340" xr:uid="{1E0B12CC-39DA-493D-9992-AE42C9E75F20}"/>
    <cellStyle name="Style8 2" xfId="1341" xr:uid="{37D5E818-D679-4300-8592-EF9C8A7707FD}"/>
    <cellStyle name="Style8 2 2" xfId="1342" xr:uid="{0AF806E9-7430-4856-AB92-6A69E4157E64}"/>
    <cellStyle name="Style8 3" xfId="1343" xr:uid="{41EBD7AE-0122-4AD1-BE96-073FF0F1A8FC}"/>
    <cellStyle name="Title 2" xfId="1344" xr:uid="{B0FB6276-ABF5-422A-97F9-69B8B2C7C619}"/>
    <cellStyle name="Title 3" xfId="1345" xr:uid="{808458AA-6930-49D9-9457-6AAD3A202A20}"/>
    <cellStyle name="Total 2" xfId="1346" xr:uid="{BA25756F-C02A-436E-99EF-B21E3258E29A}"/>
    <cellStyle name="Total 3" xfId="1347" xr:uid="{B664734A-30E2-4FB2-8AD4-65BFDB224283}"/>
    <cellStyle name="Warning Text 2" xfId="1396" xr:uid="{991F1FEB-E4D7-4A4A-B86A-22664CD80A5E}"/>
  </cellStyles>
  <dxfs count="63">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8" defaultTableStyle="TableStyleMedium2" defaultPivotStyle="PivotStyleLight16">
    <tableStyle name="Table Style 1" pivot="0" count="0" xr9:uid="{5C03126D-2856-49C8-BAEC-268402DB58AA}"/>
    <tableStyle name="TableStyleLight9 2" pivot="0" count="9" xr9:uid="{9B5874B0-0FE0-4F2D-81C3-4BDD06790574}">
      <tableStyleElement type="wholeTable" dxfId="62"/>
      <tableStyleElement type="headerRow" dxfId="61"/>
      <tableStyleElement type="totalRow" dxfId="60"/>
      <tableStyleElement type="firstColumn" dxfId="59"/>
      <tableStyleElement type="lastColumn" dxfId="58"/>
      <tableStyleElement type="firstRowStripe" dxfId="57"/>
      <tableStyleElement type="secondRowStripe" dxfId="56"/>
      <tableStyleElement type="firstColumnStripe" dxfId="55"/>
      <tableStyleElement type="secondColumnStripe" dxfId="54"/>
    </tableStyle>
    <tableStyle name="TableStyleLight9 3" pivot="0" count="9" xr9:uid="{433469AD-1295-4931-BB59-178CD0ED7EAE}">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 name="TableStyleLight9 4" pivot="0" count="9" xr9:uid="{D367F85B-F868-4541-BD62-2D41B08CA9FA}">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TableStyleLight9 5" pivot="0" count="9" xr9:uid="{B5A262F1-5464-455B-8593-2130282F1C8F}">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leStyleLight9 6" pivot="0" count="9" xr9:uid="{6FED8581-D40A-46AD-9345-DAA8E8C223B9}">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TableStyleLight9 7" pivot="0" count="9" xr9:uid="{4A9BCA60-488D-4DA3-9580-0318A89A7A4D}">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 name="TableStyleLight9 8" pivot="0" count="9" xr9:uid="{738021F0-7EB8-438E-B2F7-04C4FC4EAB17}">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dese.gov.au/higher-education-statistics/student-data/selected-higher-education-statistics-2020-student-data-0"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B34"/>
  <sheetViews>
    <sheetView showGridLines="0" tabSelected="1" zoomScale="80" zoomScaleNormal="80" zoomScaleSheetLayoutView="100" workbookViewId="0">
      <selection activeCell="B5" sqref="B5"/>
    </sheetView>
  </sheetViews>
  <sheetFormatPr defaultRowHeight="14.5"/>
  <cols>
    <col min="1" max="1" width="18.26953125" style="12" customWidth="1"/>
    <col min="2" max="2" width="164.7265625" style="12" bestFit="1" customWidth="1"/>
  </cols>
  <sheetData>
    <row r="1" spans="1:2" ht="20">
      <c r="A1" s="131" t="s">
        <v>0</v>
      </c>
    </row>
    <row r="2" spans="1:2" ht="15.5">
      <c r="A2" s="1"/>
    </row>
    <row r="3" spans="1:2" ht="17.5">
      <c r="A3" s="132" t="s">
        <v>1</v>
      </c>
    </row>
    <row r="4" spans="1:2" s="140" customFormat="1" ht="15.5">
      <c r="A4" s="141" t="s">
        <v>2</v>
      </c>
      <c r="B4" s="142"/>
    </row>
    <row r="5" spans="1:2">
      <c r="A5" s="133" t="s">
        <v>3</v>
      </c>
      <c r="B5" s="12" t="s">
        <v>4</v>
      </c>
    </row>
    <row r="6" spans="1:2">
      <c r="A6" s="133" t="s">
        <v>5</v>
      </c>
      <c r="B6" s="12" t="s">
        <v>6</v>
      </c>
    </row>
    <row r="7" spans="1:2">
      <c r="A7" s="133" t="s">
        <v>7</v>
      </c>
      <c r="B7" s="12" t="s">
        <v>8</v>
      </c>
    </row>
    <row r="8" spans="1:2" ht="14.25" customHeight="1">
      <c r="A8" s="134"/>
    </row>
    <row r="9" spans="1:2" ht="17.5">
      <c r="A9" s="132" t="s">
        <v>9</v>
      </c>
    </row>
    <row r="10" spans="1:2" s="140" customFormat="1" ht="15.5">
      <c r="A10" s="141" t="s">
        <v>10</v>
      </c>
      <c r="B10" s="142"/>
    </row>
    <row r="11" spans="1:2">
      <c r="A11" s="133" t="s">
        <v>11</v>
      </c>
      <c r="B11" s="12" t="s">
        <v>12</v>
      </c>
    </row>
    <row r="12" spans="1:2" s="140" customFormat="1" ht="15.5">
      <c r="A12" s="143" t="s">
        <v>13</v>
      </c>
      <c r="B12" s="142"/>
    </row>
    <row r="13" spans="1:2">
      <c r="A13" s="133" t="s">
        <v>14</v>
      </c>
      <c r="B13" s="12" t="s">
        <v>15</v>
      </c>
    </row>
    <row r="14" spans="1:2">
      <c r="A14" s="133" t="s">
        <v>16</v>
      </c>
      <c r="B14" s="12" t="s">
        <v>17</v>
      </c>
    </row>
    <row r="15" spans="1:2">
      <c r="A15" s="133" t="s">
        <v>18</v>
      </c>
      <c r="B15" s="12" t="s">
        <v>19</v>
      </c>
    </row>
    <row r="16" spans="1:2">
      <c r="A16" s="133" t="s">
        <v>20</v>
      </c>
      <c r="B16" s="12" t="s">
        <v>21</v>
      </c>
    </row>
    <row r="17" spans="1:2">
      <c r="A17" s="133" t="s">
        <v>22</v>
      </c>
      <c r="B17" s="12" t="s">
        <v>23</v>
      </c>
    </row>
    <row r="18" spans="1:2">
      <c r="A18" s="133" t="s">
        <v>24</v>
      </c>
      <c r="B18" s="12" t="s">
        <v>25</v>
      </c>
    </row>
    <row r="19" spans="1:2">
      <c r="A19" s="133" t="s">
        <v>26</v>
      </c>
      <c r="B19" s="12" t="s">
        <v>255</v>
      </c>
    </row>
    <row r="20" spans="1:2">
      <c r="A20" s="135"/>
    </row>
    <row r="21" spans="1:2" ht="17.5">
      <c r="A21" s="132" t="s">
        <v>27</v>
      </c>
    </row>
    <row r="22" spans="1:2" s="140" customFormat="1" ht="15.5">
      <c r="A22" s="143" t="s">
        <v>28</v>
      </c>
      <c r="B22" s="142"/>
    </row>
    <row r="23" spans="1:2" ht="14.25" customHeight="1">
      <c r="A23" s="136" t="s">
        <v>29</v>
      </c>
      <c r="B23" s="12" t="s">
        <v>30</v>
      </c>
    </row>
    <row r="24" spans="1:2" ht="14.25" customHeight="1">
      <c r="A24" s="133" t="s">
        <v>31</v>
      </c>
      <c r="B24" s="12" t="s">
        <v>32</v>
      </c>
    </row>
    <row r="25" spans="1:2">
      <c r="A25" s="133" t="s">
        <v>33</v>
      </c>
      <c r="B25" s="12" t="s">
        <v>34</v>
      </c>
    </row>
    <row r="26" spans="1:2">
      <c r="A26" s="135"/>
    </row>
    <row r="27" spans="1:2" ht="17.5">
      <c r="A27" s="132" t="s">
        <v>35</v>
      </c>
    </row>
    <row r="28" spans="1:2" s="140" customFormat="1" ht="15.5">
      <c r="A28" s="143" t="s">
        <v>36</v>
      </c>
      <c r="B28" s="142"/>
    </row>
    <row r="29" spans="1:2">
      <c r="A29" s="133" t="s">
        <v>37</v>
      </c>
      <c r="B29" s="12" t="s">
        <v>38</v>
      </c>
    </row>
    <row r="30" spans="1:2">
      <c r="A30" s="133" t="s">
        <v>39</v>
      </c>
      <c r="B30" s="12" t="s">
        <v>40</v>
      </c>
    </row>
    <row r="31" spans="1:2">
      <c r="A31" s="133" t="s">
        <v>41</v>
      </c>
      <c r="B31" s="12" t="s">
        <v>42</v>
      </c>
    </row>
    <row r="32" spans="1:2">
      <c r="A32" s="136" t="s">
        <v>43</v>
      </c>
      <c r="B32" s="12" t="s">
        <v>44</v>
      </c>
    </row>
    <row r="33" spans="1:2">
      <c r="A33" s="133" t="s">
        <v>45</v>
      </c>
      <c r="B33" s="12" t="s">
        <v>46</v>
      </c>
    </row>
    <row r="34" spans="1:2">
      <c r="A34" s="137" t="s">
        <v>47</v>
      </c>
      <c r="B34" s="12" t="s">
        <v>48</v>
      </c>
    </row>
  </sheetData>
  <hyperlinks>
    <hyperlink ref="A5" location="'4.1.1'!A1" display="Measure 4.1.1" xr:uid="{95A5711D-416B-4DD2-80B3-CDC11111FA88}"/>
    <hyperlink ref="A6" location="'4.1.2'!A1" display="Measure 4.1.2" xr:uid="{68D3B099-B341-4E7E-B0EE-A38FED457056}"/>
    <hyperlink ref="A7" location="'4.1.3'!A1" display="Measure 4.1.3" xr:uid="{595E893E-F39F-4C34-A33F-34CCCC86330A}"/>
    <hyperlink ref="A11" location="'5.1.1'!A1" display="Measure 5.1.1" xr:uid="{9F3457F7-DFB2-4D91-A03C-E928BD39E0A0}"/>
    <hyperlink ref="A13" location="'5.2.1'!A1" display="Measure 5.2.1" xr:uid="{476B726D-6CB5-49B4-82FE-6020F0B1B775}"/>
    <hyperlink ref="A14" location="'5.2.2'!A1" display="Measure 5.2.2" xr:uid="{83AC0EAB-A02E-40A7-BDD0-0C93C2362476}"/>
    <hyperlink ref="A15" location="'5.2.3'!A1" display="Measure 5.2.3" xr:uid="{57621B68-47F1-4A40-8D4A-711CB9E962FB}"/>
    <hyperlink ref="A16" location="'5.2.4'!A1" display="Measure 5.2.4" xr:uid="{DFA183EF-0047-438E-90FF-4913A9AE190F}"/>
    <hyperlink ref="A17" location="'5.2.5'!A1" display="Measure 5.2.5" xr:uid="{4164ACC9-33AE-4108-A7A7-81D8A0F0CC6F}"/>
    <hyperlink ref="A18" location="'5.2.6'!A1" display="Measure 5.2.6" xr:uid="{B44608AC-5D19-4C0B-88D9-A22341C553F0}"/>
    <hyperlink ref="A19" location="'5.2.7'!A1" display="Measure 5.2.7" xr:uid="{BBBB5979-4999-4FA4-9049-CC4CFC74BFD5}"/>
    <hyperlink ref="A23" location="'6.1.1'!A1" display="Measure 6.1.1" xr:uid="{B9FFE871-DEC2-4A19-9C57-EA55D03607D1}"/>
    <hyperlink ref="A24" location="'6.1.2'!A1" display="Measure 6.1.2" xr:uid="{18300B5D-3B5C-46EC-AFE7-147FE14EA2B0}"/>
    <hyperlink ref="A25" location="'6.1.3'!A1" display="Measure 6.1.3" xr:uid="{83B153B4-A71E-4533-8CD5-5283C150615A}"/>
    <hyperlink ref="A29" location="'7.1.1'!A1" display="Measure 7.1.1" xr:uid="{2D2EE6D5-B269-4109-B7E9-1211E0E3DA2C}"/>
    <hyperlink ref="A30" location="'7.1.2'!A1" display="Measure 7.1.2" xr:uid="{C28E89E3-216D-419A-BBC8-BD9CDF6DAE99}"/>
    <hyperlink ref="A31" location="'7.1.3'!A1" display="Measure 7.1.3" xr:uid="{B8A2EDB0-8D84-4656-9915-7627FE99A273}"/>
    <hyperlink ref="A32" location="'7.1.4'!A1" display="Measure 7.1.4" xr:uid="{A3A1EC98-F03D-4A1B-B290-0198DB29E5A1}"/>
    <hyperlink ref="A33" location="'7.1.5'!A1" display="Measure 7.1.5" xr:uid="{5218EC89-6004-4390-913B-0F1E5439AB50}"/>
    <hyperlink ref="A34" location="'7.1.6'!A1" display="Measure 7.1.6" xr:uid="{05C9C99D-05BB-4B79-95EA-BC905EAD782A}"/>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O22"/>
  <sheetViews>
    <sheetView showGridLines="0" zoomScaleNormal="100" zoomScaleSheetLayoutView="130" workbookViewId="0">
      <selection activeCell="E30" sqref="E30"/>
    </sheetView>
  </sheetViews>
  <sheetFormatPr defaultRowHeight="14.5"/>
  <cols>
    <col min="1" max="1" width="6.453125" customWidth="1"/>
    <col min="2" max="2" width="9.1796875" style="13"/>
    <col min="3" max="3" width="10" style="13" bestFit="1" customWidth="1"/>
    <col min="4" max="4" width="9.81640625" style="13" customWidth="1"/>
    <col min="5" max="5" width="11.1796875" style="13" customWidth="1"/>
    <col min="6" max="7" width="9.1796875" style="13"/>
    <col min="8" max="10" width="9.1796875" style="3"/>
    <col min="14" max="14" width="15.81640625" customWidth="1"/>
  </cols>
  <sheetData>
    <row r="1" spans="1:14" ht="15" thickBot="1">
      <c r="A1" s="2" t="s">
        <v>49</v>
      </c>
      <c r="B1" s="290" t="s">
        <v>50</v>
      </c>
      <c r="C1" s="290"/>
      <c r="D1" s="290"/>
      <c r="E1" s="290"/>
      <c r="F1" s="290"/>
      <c r="G1" s="290"/>
      <c r="H1" s="290"/>
      <c r="I1" s="290"/>
      <c r="J1" s="290"/>
      <c r="K1" s="290"/>
      <c r="L1" s="290"/>
      <c r="M1" s="290"/>
      <c r="N1" s="290"/>
    </row>
    <row r="2" spans="1:14" ht="23.5" thickBot="1">
      <c r="B2" s="111" t="s">
        <v>51</v>
      </c>
      <c r="C2" s="9" t="s">
        <v>52</v>
      </c>
      <c r="D2" s="167" t="s">
        <v>53</v>
      </c>
      <c r="E2" s="167" t="s">
        <v>54</v>
      </c>
      <c r="F2" s="9" t="s">
        <v>55</v>
      </c>
      <c r="G2" s="9" t="s">
        <v>56</v>
      </c>
      <c r="H2"/>
      <c r="J2"/>
    </row>
    <row r="3" spans="1:14">
      <c r="B3" s="168">
        <v>2008</v>
      </c>
      <c r="C3" s="169">
        <v>525</v>
      </c>
      <c r="D3" s="171">
        <v>0.62</v>
      </c>
      <c r="E3" s="171">
        <v>0.92366400226134204</v>
      </c>
      <c r="F3" s="170">
        <f>E3-D3</f>
        <v>0.30366400226134205</v>
      </c>
      <c r="G3" s="172">
        <f>D3/E3</f>
        <v>0.67123975653711443</v>
      </c>
      <c r="H3"/>
      <c r="I3"/>
      <c r="J3"/>
    </row>
    <row r="4" spans="1:14">
      <c r="B4" s="168">
        <v>2009</v>
      </c>
      <c r="C4" s="169">
        <v>579</v>
      </c>
      <c r="D4" s="171">
        <v>0.67200000000000004</v>
      </c>
      <c r="E4" s="171">
        <v>0.92676191805898145</v>
      </c>
      <c r="F4" s="170">
        <f>E4-D4</f>
        <v>0.25476191805898141</v>
      </c>
      <c r="G4" s="172">
        <f>D4/E4</f>
        <v>0.72510532306662201</v>
      </c>
      <c r="H4"/>
      <c r="I4"/>
      <c r="J4"/>
    </row>
    <row r="5" spans="1:14">
      <c r="B5" s="168">
        <v>2010</v>
      </c>
      <c r="C5" s="169">
        <v>731</v>
      </c>
      <c r="D5" s="171">
        <v>0.72799999999999998</v>
      </c>
      <c r="E5" s="171">
        <v>0.95117900044490578</v>
      </c>
      <c r="F5" s="170">
        <f>E5-D5</f>
        <v>0.2231790004449058</v>
      </c>
      <c r="G5" s="172">
        <f>D5/E5</f>
        <v>0.76536592971405404</v>
      </c>
      <c r="H5"/>
      <c r="I5"/>
      <c r="J5"/>
    </row>
    <row r="6" spans="1:14">
      <c r="B6" s="168">
        <v>2011</v>
      </c>
      <c r="C6" s="169">
        <v>742</v>
      </c>
      <c r="D6" s="171">
        <v>0.70099999999999996</v>
      </c>
      <c r="E6" s="171">
        <v>0.94597329585382994</v>
      </c>
      <c r="F6" s="170">
        <f>E6-D6</f>
        <v>0.24497329585382999</v>
      </c>
      <c r="G6" s="172">
        <f>D6/E6</f>
        <v>0.74103571746946773</v>
      </c>
      <c r="H6"/>
      <c r="I6"/>
      <c r="J6"/>
    </row>
    <row r="7" spans="1:14">
      <c r="B7" s="168">
        <v>2012</v>
      </c>
      <c r="C7" s="169">
        <v>911</v>
      </c>
      <c r="D7" s="171">
        <v>0.81599999999999995</v>
      </c>
      <c r="E7" s="171">
        <v>0.97959183673469397</v>
      </c>
      <c r="F7" s="170">
        <f>E7-D7</f>
        <v>0.16359183673469402</v>
      </c>
      <c r="G7" s="172">
        <f>D7/E7</f>
        <v>0.83299999999999985</v>
      </c>
      <c r="H7"/>
      <c r="I7"/>
      <c r="J7"/>
    </row>
    <row r="8" spans="1:14">
      <c r="B8" s="168">
        <v>2013</v>
      </c>
      <c r="C8" s="169">
        <v>986</v>
      </c>
      <c r="D8" s="171">
        <v>0.77100000000000002</v>
      </c>
      <c r="E8" s="171">
        <v>0.98200100000000001</v>
      </c>
      <c r="F8" s="170">
        <f>E8-D8</f>
        <v>0.21100099999999999</v>
      </c>
      <c r="G8" s="172">
        <f>D8/E8</f>
        <v>0.78513158336905975</v>
      </c>
      <c r="H8"/>
      <c r="I8"/>
      <c r="J8"/>
    </row>
    <row r="9" spans="1:14">
      <c r="B9" s="168">
        <v>2014</v>
      </c>
      <c r="C9" s="169">
        <v>1053</v>
      </c>
      <c r="D9" s="171">
        <v>0.79600000000000004</v>
      </c>
      <c r="E9" s="171">
        <v>0.98199999999999998</v>
      </c>
      <c r="F9" s="170">
        <f>E9-D9</f>
        <v>0.18599999999999994</v>
      </c>
      <c r="G9" s="172">
        <f>D9/E9</f>
        <v>0.81059063136456222</v>
      </c>
      <c r="H9"/>
      <c r="I9"/>
      <c r="J9"/>
    </row>
    <row r="10" spans="1:14">
      <c r="B10" s="168">
        <v>2015</v>
      </c>
      <c r="C10" s="169">
        <v>1100</v>
      </c>
      <c r="D10" s="171">
        <v>0.82199999999999995</v>
      </c>
      <c r="E10" s="171">
        <v>0.98099999999999998</v>
      </c>
      <c r="F10" s="170">
        <f>E10-D10</f>
        <v>0.15900000000000003</v>
      </c>
      <c r="G10" s="172">
        <f>D10/E10</f>
        <v>0.8379204892966361</v>
      </c>
      <c r="H10"/>
      <c r="I10"/>
      <c r="J10"/>
    </row>
    <row r="11" spans="1:14">
      <c r="B11" s="168">
        <v>2016</v>
      </c>
      <c r="C11" s="169">
        <v>1211</v>
      </c>
      <c r="D11" s="171">
        <v>0.90500000000000003</v>
      </c>
      <c r="E11" s="171">
        <v>0.96199999999999997</v>
      </c>
      <c r="F11" s="170">
        <f>E11-D11</f>
        <v>5.699999999999994E-2</v>
      </c>
      <c r="G11" s="172">
        <f>D11/E11</f>
        <v>0.94074844074844077</v>
      </c>
      <c r="H11"/>
      <c r="I11"/>
      <c r="J11"/>
    </row>
    <row r="12" spans="1:14">
      <c r="B12" s="168">
        <v>2017</v>
      </c>
      <c r="C12" s="169">
        <v>1331</v>
      </c>
      <c r="D12" s="171">
        <v>0.94</v>
      </c>
      <c r="E12" s="171">
        <v>0.93400000000000005</v>
      </c>
      <c r="F12" s="170">
        <f>E12-D12</f>
        <v>-5.9999999999998943E-3</v>
      </c>
      <c r="G12" s="172">
        <f>D12/E12</f>
        <v>1.0064239828693788</v>
      </c>
      <c r="H12"/>
      <c r="I12"/>
      <c r="J12"/>
    </row>
    <row r="13" spans="1:14">
      <c r="B13" s="168">
        <v>2018</v>
      </c>
      <c r="C13" s="173">
        <v>1499</v>
      </c>
      <c r="D13" s="175">
        <v>0.92400000000000004</v>
      </c>
      <c r="E13" s="175">
        <v>0.92100000000000004</v>
      </c>
      <c r="F13" s="170">
        <f>E13-D13</f>
        <v>-3.0000000000000027E-3</v>
      </c>
      <c r="G13" s="172">
        <f>D13/E13</f>
        <v>1.003257328990228</v>
      </c>
      <c r="H13"/>
      <c r="I13"/>
      <c r="J13"/>
    </row>
    <row r="14" spans="1:14">
      <c r="B14" s="168">
        <v>2019</v>
      </c>
      <c r="C14" s="173">
        <v>1570</v>
      </c>
      <c r="D14" s="175">
        <v>0.999</v>
      </c>
      <c r="E14" s="175">
        <v>0.91800000000000004</v>
      </c>
      <c r="F14" s="174">
        <f>E14-D14</f>
        <v>-8.0999999999999961E-2</v>
      </c>
      <c r="G14" s="212">
        <f>D14/E14</f>
        <v>1.088235294117647</v>
      </c>
      <c r="H14"/>
      <c r="I14"/>
      <c r="J14"/>
    </row>
    <row r="15" spans="1:14">
      <c r="B15" s="238">
        <v>2020</v>
      </c>
      <c r="C15" s="239">
        <v>1653</v>
      </c>
      <c r="D15" s="241">
        <v>1</v>
      </c>
      <c r="E15" s="241">
        <v>0.89100000000000001</v>
      </c>
      <c r="F15" s="240">
        <f>E15-D15</f>
        <v>-0.10899999999999999</v>
      </c>
      <c r="G15" s="242">
        <f>D15/E15</f>
        <v>1.122334455667789</v>
      </c>
      <c r="H15"/>
      <c r="I15"/>
      <c r="J15"/>
    </row>
    <row r="16" spans="1:14">
      <c r="B16" s="10" t="s">
        <v>57</v>
      </c>
      <c r="C16" s="12"/>
      <c r="D16" s="12"/>
      <c r="E16" s="12"/>
      <c r="F16" s="12"/>
      <c r="G16" s="12"/>
      <c r="H16"/>
      <c r="I16"/>
      <c r="J16"/>
    </row>
    <row r="17" spans="2:15">
      <c r="B17" s="11" t="s">
        <v>58</v>
      </c>
      <c r="C17" s="12"/>
      <c r="D17" s="12"/>
      <c r="E17" s="12"/>
      <c r="F17" s="12"/>
      <c r="G17" s="12"/>
      <c r="H17"/>
      <c r="I17"/>
      <c r="J17"/>
    </row>
    <row r="18" spans="2:15" ht="37.5" customHeight="1">
      <c r="B18" s="289" t="s">
        <v>260</v>
      </c>
      <c r="C18" s="289"/>
      <c r="D18" s="289"/>
      <c r="E18" s="289"/>
      <c r="F18" s="289"/>
      <c r="G18" s="289"/>
      <c r="H18" s="289"/>
      <c r="I18" s="289"/>
      <c r="J18" s="289"/>
      <c r="K18" s="289"/>
      <c r="L18" s="289"/>
      <c r="M18" s="289"/>
      <c r="N18" s="289"/>
      <c r="O18" s="10"/>
    </row>
    <row r="19" spans="2:15">
      <c r="B19" s="95" t="s">
        <v>59</v>
      </c>
      <c r="C19" s="12"/>
      <c r="D19" s="12"/>
      <c r="E19" s="12"/>
      <c r="F19" s="12"/>
      <c r="G19" s="12"/>
      <c r="H19"/>
      <c r="I19"/>
      <c r="J19"/>
    </row>
    <row r="20" spans="2:15" ht="14.25" customHeight="1">
      <c r="B20" s="22" t="s">
        <v>60</v>
      </c>
      <c r="C20" s="211"/>
      <c r="D20" s="211"/>
      <c r="E20" s="211"/>
      <c r="F20" s="211"/>
      <c r="G20" s="211"/>
      <c r="H20" s="211"/>
      <c r="I20" s="211"/>
      <c r="J20" s="211"/>
      <c r="K20" s="211"/>
      <c r="L20" s="211"/>
      <c r="M20" s="211"/>
      <c r="N20" s="211"/>
    </row>
    <row r="21" spans="2:15">
      <c r="B21" s="12"/>
      <c r="C21" s="12"/>
      <c r="D21" s="12"/>
      <c r="E21" s="12"/>
      <c r="F21" s="12"/>
      <c r="G21" s="12"/>
      <c r="H21"/>
      <c r="I21"/>
      <c r="J21"/>
    </row>
    <row r="22" spans="2:15">
      <c r="B22" s="153"/>
      <c r="C22" s="12"/>
      <c r="D22" s="12"/>
      <c r="E22" s="12"/>
      <c r="F22" s="12"/>
      <c r="G22" s="12"/>
      <c r="H22"/>
      <c r="I22"/>
      <c r="J22"/>
    </row>
  </sheetData>
  <mergeCells count="2">
    <mergeCell ref="B18:N18"/>
    <mergeCell ref="B1:N1"/>
  </mergeCells>
  <hyperlinks>
    <hyperlink ref="A1" location="Index!A1" display="Index" xr:uid="{C64AD288-90D8-4865-BE8B-C9B313A3FCCB}"/>
  </hyperlinks>
  <pageMargins left="0.7" right="0.7" top="0.75" bottom="0.75" header="0.3" footer="0.3"/>
  <pageSetup paperSize="9" scale="96"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N10"/>
  <sheetViews>
    <sheetView showGridLines="0" zoomScaleNormal="100" zoomScaleSheetLayoutView="130" workbookViewId="0">
      <selection activeCell="E18" sqref="E18"/>
    </sheetView>
  </sheetViews>
  <sheetFormatPr defaultRowHeight="14.5"/>
  <cols>
    <col min="1" max="1" width="6.26953125" customWidth="1"/>
    <col min="3" max="3" width="10.26953125" customWidth="1"/>
    <col min="4" max="4" width="10.81640625" customWidth="1"/>
  </cols>
  <sheetData>
    <row r="1" spans="1:14">
      <c r="A1" s="2" t="s">
        <v>49</v>
      </c>
      <c r="B1" s="112" t="s">
        <v>61</v>
      </c>
      <c r="C1" s="16"/>
      <c r="D1" s="16"/>
      <c r="N1" s="2"/>
    </row>
    <row r="2" spans="1:14" ht="24">
      <c r="B2" s="76" t="s">
        <v>51</v>
      </c>
      <c r="C2" s="15" t="s">
        <v>52</v>
      </c>
      <c r="D2" s="15" t="s">
        <v>62</v>
      </c>
      <c r="F2" s="153"/>
    </row>
    <row r="3" spans="1:14">
      <c r="B3" s="77">
        <v>2016</v>
      </c>
      <c r="C3" s="196">
        <v>642</v>
      </c>
      <c r="D3" s="197">
        <v>0.44600000000000001</v>
      </c>
    </row>
    <row r="4" spans="1:14">
      <c r="B4" s="77">
        <v>2017</v>
      </c>
      <c r="C4" s="196">
        <v>750</v>
      </c>
      <c r="D4" s="197">
        <v>0.51700000000000002</v>
      </c>
    </row>
    <row r="5" spans="1:14">
      <c r="B5" s="77">
        <v>2018</v>
      </c>
      <c r="C5" s="196">
        <v>852</v>
      </c>
      <c r="D5" s="197">
        <v>0.60799999999999998</v>
      </c>
    </row>
    <row r="6" spans="1:14">
      <c r="B6" s="77">
        <v>2019</v>
      </c>
      <c r="C6" s="196">
        <v>952</v>
      </c>
      <c r="D6" s="197">
        <v>0.66100000000000003</v>
      </c>
    </row>
    <row r="7" spans="1:14">
      <c r="B7" s="76">
        <v>2020</v>
      </c>
      <c r="C7" s="243">
        <v>977</v>
      </c>
      <c r="D7" s="244">
        <v>0.68200000000000005</v>
      </c>
    </row>
    <row r="8" spans="1:14">
      <c r="B8" s="10" t="s">
        <v>57</v>
      </c>
      <c r="C8" s="4"/>
      <c r="D8" s="4"/>
      <c r="E8" s="5"/>
      <c r="F8" s="5"/>
      <c r="G8" s="5"/>
      <c r="H8" s="6"/>
    </row>
    <row r="9" spans="1:14" ht="24.75" customHeight="1">
      <c r="B9" s="291" t="s">
        <v>63</v>
      </c>
      <c r="C9" s="291"/>
      <c r="D9" s="291"/>
      <c r="E9" s="291"/>
      <c r="F9" s="291"/>
      <c r="G9" s="291"/>
      <c r="H9" s="291"/>
      <c r="I9" s="291"/>
      <c r="J9" s="291"/>
    </row>
    <row r="10" spans="1:14" ht="34.5" customHeight="1">
      <c r="B10" s="289" t="s">
        <v>64</v>
      </c>
      <c r="C10" s="289"/>
      <c r="D10" s="289"/>
      <c r="E10" s="289"/>
      <c r="F10" s="289"/>
      <c r="G10" s="289"/>
      <c r="H10" s="289"/>
      <c r="I10" s="289"/>
      <c r="J10" s="289"/>
    </row>
  </sheetData>
  <mergeCells count="2">
    <mergeCell ref="B10:J10"/>
    <mergeCell ref="B9:J9"/>
  </mergeCells>
  <hyperlinks>
    <hyperlink ref="A1" location="Index!A1" display="Index" xr:uid="{B1864C92-B044-4FD5-B959-C254B4372EF3}"/>
  </hyperlinks>
  <pageMargins left="0.7" right="0.7" top="0.75" bottom="0.75" header="0.3" footer="0.3"/>
  <pageSetup paperSize="9"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J11"/>
  <sheetViews>
    <sheetView showGridLines="0" zoomScaleNormal="100" zoomScaleSheetLayoutView="190" workbookViewId="0">
      <selection activeCell="F11" sqref="F11"/>
    </sheetView>
  </sheetViews>
  <sheetFormatPr defaultRowHeight="14.5"/>
  <cols>
    <col min="1" max="1" width="6.1796875" customWidth="1"/>
    <col min="2" max="3" width="9.1796875" style="12"/>
    <col min="4" max="4" width="12.54296875" style="12" customWidth="1"/>
    <col min="5" max="6" width="9.1796875" style="12"/>
    <col min="23" max="23" width="10" bestFit="1" customWidth="1"/>
  </cols>
  <sheetData>
    <row r="1" spans="1:10">
      <c r="A1" s="2" t="s">
        <v>49</v>
      </c>
      <c r="B1" s="292" t="s">
        <v>65</v>
      </c>
      <c r="C1" s="292"/>
      <c r="D1" s="292"/>
      <c r="I1" s="2"/>
    </row>
    <row r="2" spans="1:10">
      <c r="B2" s="112" t="s">
        <v>66</v>
      </c>
      <c r="C2" s="18"/>
      <c r="D2" s="18"/>
      <c r="E2" s="18"/>
      <c r="F2" s="18"/>
    </row>
    <row r="3" spans="1:10" ht="24">
      <c r="B3" s="76" t="s">
        <v>51</v>
      </c>
      <c r="C3" s="15" t="s">
        <v>62</v>
      </c>
      <c r="D3" s="15" t="s">
        <v>67</v>
      </c>
      <c r="E3" s="67" t="s">
        <v>55</v>
      </c>
      <c r="F3" s="25" t="s">
        <v>56</v>
      </c>
    </row>
    <row r="4" spans="1:10">
      <c r="B4" s="77">
        <v>2009</v>
      </c>
      <c r="C4" s="14">
        <v>0.42399999999999999</v>
      </c>
      <c r="D4" s="14">
        <v>0.20300000000000001</v>
      </c>
      <c r="E4" s="29">
        <f>C4-D4</f>
        <v>0.22099999999999997</v>
      </c>
      <c r="F4" s="30">
        <f>C4/D4</f>
        <v>2.0886699507389159</v>
      </c>
    </row>
    <row r="5" spans="1:10">
      <c r="B5" s="77">
        <v>2012</v>
      </c>
      <c r="C5" s="14">
        <v>0.39600000000000002</v>
      </c>
      <c r="D5" s="14">
        <v>0.19500000000000001</v>
      </c>
      <c r="E5" s="29">
        <f t="shared" ref="E5:E7" si="0">C5-D5</f>
        <v>0.20100000000000001</v>
      </c>
      <c r="F5" s="30">
        <f t="shared" ref="F5:F7" si="1">C5/D5</f>
        <v>2.0307692307692307</v>
      </c>
    </row>
    <row r="6" spans="1:10">
      <c r="B6" s="77">
        <v>2015</v>
      </c>
      <c r="C6" s="14">
        <v>0.40299999999999997</v>
      </c>
      <c r="D6" s="14">
        <v>0.19899999999999998</v>
      </c>
      <c r="E6" s="29">
        <f t="shared" si="0"/>
        <v>0.20399999999999999</v>
      </c>
      <c r="F6" s="30">
        <f t="shared" si="1"/>
        <v>2.0251256281407035</v>
      </c>
    </row>
    <row r="7" spans="1:10">
      <c r="B7" s="277">
        <v>2018</v>
      </c>
      <c r="C7" s="278">
        <v>0.42399999999999999</v>
      </c>
      <c r="D7" s="278">
        <v>0.19800000000000001</v>
      </c>
      <c r="E7" s="279">
        <f t="shared" si="0"/>
        <v>0.22599999999999998</v>
      </c>
      <c r="F7" s="280">
        <f t="shared" si="1"/>
        <v>2.1414141414141414</v>
      </c>
    </row>
    <row r="8" spans="1:10">
      <c r="B8" s="10" t="s">
        <v>68</v>
      </c>
    </row>
    <row r="9" spans="1:10">
      <c r="B9" s="11" t="s">
        <v>69</v>
      </c>
    </row>
    <row r="11" spans="1:10">
      <c r="H11" s="152"/>
      <c r="I11" s="152"/>
      <c r="J11" s="152"/>
    </row>
  </sheetData>
  <mergeCells count="1">
    <mergeCell ref="B1:D1"/>
  </mergeCells>
  <hyperlinks>
    <hyperlink ref="A1" location="Index!A1" display="Index" xr:uid="{1FA0008B-8E80-4FFB-A32D-B4E2993FE94F}"/>
  </hyperlinks>
  <pageMargins left="0.7" right="0.7" top="0.75" bottom="0.75" header="0.3" footer="0.3"/>
  <pageSetup paperSize="9"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1B19-A002-4CAD-866C-37C9C0484961}">
  <sheetPr>
    <pageSetUpPr fitToPage="1"/>
  </sheetPr>
  <dimension ref="A1:AE51"/>
  <sheetViews>
    <sheetView showGridLines="0" zoomScaleNormal="100" zoomScaleSheetLayoutView="130" workbookViewId="0">
      <selection activeCell="B1" sqref="B1:D1"/>
    </sheetView>
  </sheetViews>
  <sheetFormatPr defaultRowHeight="14.5"/>
  <cols>
    <col min="1" max="1" width="6.1796875" customWidth="1"/>
    <col min="2" max="2" width="7.54296875" customWidth="1"/>
    <col min="3" max="3" width="10.54296875" customWidth="1"/>
    <col min="4" max="4" width="12.54296875" customWidth="1"/>
    <col min="5" max="6" width="8.1796875" customWidth="1"/>
    <col min="7" max="7" width="1.81640625" customWidth="1"/>
    <col min="12" max="12" width="2.1796875" customWidth="1"/>
    <col min="17" max="17" width="2.26953125" customWidth="1"/>
    <col min="22" max="22" width="2" customWidth="1"/>
    <col min="27" max="27" width="3.453125" customWidth="1"/>
  </cols>
  <sheetData>
    <row r="1" spans="1:31">
      <c r="B1" s="292" t="s">
        <v>65</v>
      </c>
      <c r="C1" s="292"/>
      <c r="D1" s="292"/>
    </row>
    <row r="2" spans="1:31">
      <c r="A2" s="2" t="s">
        <v>49</v>
      </c>
      <c r="B2" s="113" t="s">
        <v>70</v>
      </c>
      <c r="C2" s="18"/>
      <c r="D2" s="18"/>
      <c r="E2" s="18"/>
      <c r="F2" s="18"/>
      <c r="G2" s="16"/>
      <c r="H2" s="16"/>
      <c r="I2" s="16"/>
      <c r="J2" s="16"/>
      <c r="K2" s="16"/>
      <c r="L2" s="16"/>
      <c r="M2" s="16"/>
      <c r="N2" s="16"/>
      <c r="O2" s="16"/>
      <c r="P2" s="16"/>
      <c r="Q2" s="16"/>
      <c r="R2" s="16"/>
      <c r="S2" s="16"/>
      <c r="T2" s="16"/>
      <c r="U2" s="16"/>
      <c r="V2" s="16"/>
      <c r="W2" s="16"/>
      <c r="X2" s="16"/>
      <c r="Y2" s="16"/>
      <c r="Z2" s="16"/>
      <c r="AA2" s="16"/>
    </row>
    <row r="3" spans="1:31">
      <c r="A3" s="2"/>
      <c r="B3" s="72"/>
      <c r="C3" s="294">
        <v>2008</v>
      </c>
      <c r="D3" s="294"/>
      <c r="E3" s="294"/>
      <c r="F3" s="294"/>
      <c r="H3" s="294">
        <v>2009</v>
      </c>
      <c r="I3" s="294"/>
      <c r="J3" s="294"/>
      <c r="K3" s="294"/>
      <c r="M3" s="294">
        <v>2010</v>
      </c>
      <c r="N3" s="294"/>
      <c r="O3" s="294"/>
      <c r="P3" s="294"/>
      <c r="R3" s="294">
        <v>2011</v>
      </c>
      <c r="S3" s="294"/>
      <c r="T3" s="294"/>
      <c r="U3" s="294"/>
      <c r="W3" s="294">
        <v>2012</v>
      </c>
      <c r="X3" s="294"/>
      <c r="Y3" s="294"/>
      <c r="Z3" s="294"/>
      <c r="AA3" s="83"/>
      <c r="AB3" s="294">
        <v>2013</v>
      </c>
      <c r="AC3" s="294"/>
      <c r="AD3" s="294"/>
      <c r="AE3" s="294"/>
    </row>
    <row r="4" spans="1:31" ht="35.5">
      <c r="B4" s="21" t="s">
        <v>71</v>
      </c>
      <c r="C4" s="37" t="s">
        <v>62</v>
      </c>
      <c r="D4" s="37" t="s">
        <v>72</v>
      </c>
      <c r="E4" s="27" t="s">
        <v>55</v>
      </c>
      <c r="F4" s="27" t="s">
        <v>73</v>
      </c>
      <c r="H4" s="26" t="s">
        <v>62</v>
      </c>
      <c r="I4" s="26" t="s">
        <v>72</v>
      </c>
      <c r="J4" s="27" t="s">
        <v>55</v>
      </c>
      <c r="K4" s="27" t="s">
        <v>73</v>
      </c>
      <c r="M4" s="26" t="s">
        <v>62</v>
      </c>
      <c r="N4" s="26" t="s">
        <v>72</v>
      </c>
      <c r="O4" s="27" t="s">
        <v>55</v>
      </c>
      <c r="P4" s="27" t="s">
        <v>73</v>
      </c>
      <c r="R4" s="26" t="s">
        <v>62</v>
      </c>
      <c r="S4" s="26" t="s">
        <v>72</v>
      </c>
      <c r="T4" s="27" t="s">
        <v>55</v>
      </c>
      <c r="U4" s="27" t="s">
        <v>73</v>
      </c>
      <c r="W4" s="26" t="s">
        <v>62</v>
      </c>
      <c r="X4" s="26" t="s">
        <v>72</v>
      </c>
      <c r="Y4" s="27" t="s">
        <v>55</v>
      </c>
      <c r="Z4" s="27" t="s">
        <v>73</v>
      </c>
      <c r="AA4" s="38"/>
      <c r="AB4" s="26" t="s">
        <v>62</v>
      </c>
      <c r="AC4" s="26" t="s">
        <v>72</v>
      </c>
      <c r="AD4" s="27" t="s">
        <v>55</v>
      </c>
      <c r="AE4" s="27" t="s">
        <v>73</v>
      </c>
    </row>
    <row r="5" spans="1:31">
      <c r="B5" s="24" t="s">
        <v>74</v>
      </c>
      <c r="C5" s="73">
        <v>0.44799999999999995</v>
      </c>
      <c r="D5" s="73">
        <v>0.51300000000000001</v>
      </c>
      <c r="E5" s="29">
        <f>C5-D5</f>
        <v>-6.5000000000000058E-2</v>
      </c>
      <c r="F5" s="30">
        <f>C5/D5</f>
        <v>0.87329434697855735</v>
      </c>
      <c r="H5" s="73">
        <v>0.45</v>
      </c>
      <c r="I5" s="73">
        <v>0.73299999999999998</v>
      </c>
      <c r="J5" s="29">
        <f>H5-I5</f>
        <v>-0.28299999999999997</v>
      </c>
      <c r="K5" s="30">
        <f>H5/I5</f>
        <v>0.61391541609822653</v>
      </c>
      <c r="M5" s="73">
        <v>0.46600000000000003</v>
      </c>
      <c r="N5" s="73">
        <v>0.75</v>
      </c>
      <c r="O5" s="29">
        <f>M5-N5</f>
        <v>-0.28399999999999997</v>
      </c>
      <c r="P5" s="30">
        <f>M5/N5</f>
        <v>0.6213333333333334</v>
      </c>
      <c r="R5" s="73">
        <v>0.45399999999999996</v>
      </c>
      <c r="S5" s="73">
        <v>0.73699999999999999</v>
      </c>
      <c r="T5" s="29">
        <f>R5-S5</f>
        <v>-0.28300000000000003</v>
      </c>
      <c r="U5" s="30">
        <f>R5/S5</f>
        <v>0.61601085481682494</v>
      </c>
      <c r="W5" s="73">
        <v>0.45899999999999996</v>
      </c>
      <c r="X5" s="73">
        <v>0.73699999999999999</v>
      </c>
      <c r="Y5" s="29">
        <f>W5-X5</f>
        <v>-0.27800000000000002</v>
      </c>
      <c r="Z5" s="30">
        <f>W5/X5</f>
        <v>0.62279511533242871</v>
      </c>
      <c r="AA5" s="30"/>
      <c r="AB5" s="73">
        <v>0.47899999999999998</v>
      </c>
      <c r="AC5" s="73">
        <v>0.75900000000000001</v>
      </c>
      <c r="AD5" s="29">
        <f>AB5-AC5</f>
        <v>-0.28000000000000003</v>
      </c>
      <c r="AE5" s="30">
        <f>AB5/AC5</f>
        <v>0.63109354413702234</v>
      </c>
    </row>
    <row r="6" spans="1:31">
      <c r="B6" s="24" t="s">
        <v>75</v>
      </c>
      <c r="C6" s="73">
        <v>0.32299999999999995</v>
      </c>
      <c r="D6" s="73">
        <v>0.59299999999999997</v>
      </c>
      <c r="E6" s="29">
        <f t="shared" ref="E6:E8" si="0">C6-D6</f>
        <v>-0.27</v>
      </c>
      <c r="F6" s="30">
        <f t="shared" ref="F6:F8" si="1">C6/D6</f>
        <v>0.54468802698145025</v>
      </c>
      <c r="H6" s="73">
        <v>0.35200000000000004</v>
      </c>
      <c r="I6" s="73">
        <v>0.64300000000000002</v>
      </c>
      <c r="J6" s="29">
        <f t="shared" ref="J6:J7" si="2">H6-I6</f>
        <v>-0.29099999999999998</v>
      </c>
      <c r="K6" s="30">
        <f t="shared" ref="K6:K8" si="3">H6/I6</f>
        <v>0.54743390357698296</v>
      </c>
      <c r="M6" s="73">
        <v>0.33500000000000002</v>
      </c>
      <c r="N6" s="73">
        <v>0.61799999999999999</v>
      </c>
      <c r="O6" s="29">
        <f t="shared" ref="O6:O8" si="4">M6-N6</f>
        <v>-0.28299999999999997</v>
      </c>
      <c r="P6" s="30">
        <f t="shared" ref="P6:P8" si="5">M6/N6</f>
        <v>0.54207119741100329</v>
      </c>
      <c r="R6" s="73">
        <v>0.33100000000000002</v>
      </c>
      <c r="S6" s="73">
        <v>0.625</v>
      </c>
      <c r="T6" s="29">
        <f t="shared" ref="T6:T8" si="6">R6-S6</f>
        <v>-0.29399999999999998</v>
      </c>
      <c r="U6" s="30">
        <f t="shared" ref="U6:U8" si="7">R6/S6</f>
        <v>0.52960000000000007</v>
      </c>
      <c r="W6" s="73">
        <v>0.31</v>
      </c>
      <c r="X6" s="73">
        <v>0.63300000000000001</v>
      </c>
      <c r="Y6" s="29">
        <f t="shared" ref="Y6:Y8" si="8">W6-X6</f>
        <v>-0.32300000000000001</v>
      </c>
      <c r="Z6" s="30">
        <f t="shared" ref="Z6:Z8" si="9">W6/X6</f>
        <v>0.48973143759873616</v>
      </c>
      <c r="AA6" s="30"/>
      <c r="AB6" s="73">
        <v>0.39700000000000002</v>
      </c>
      <c r="AC6" s="73">
        <v>0.67500000000000004</v>
      </c>
      <c r="AD6" s="29">
        <f t="shared" ref="AD6:AD8" si="10">AB6-AC6</f>
        <v>-0.27800000000000002</v>
      </c>
      <c r="AE6" s="30">
        <f t="shared" ref="AE6:AE8" si="11">AB6/AC6</f>
        <v>0.58814814814814809</v>
      </c>
    </row>
    <row r="7" spans="1:31">
      <c r="B7" s="24" t="s">
        <v>76</v>
      </c>
      <c r="C7" s="73">
        <v>0.21099999999999997</v>
      </c>
      <c r="D7" s="73">
        <v>0.56299999999999994</v>
      </c>
      <c r="E7" s="29">
        <f t="shared" si="0"/>
        <v>-0.35199999999999998</v>
      </c>
      <c r="F7" s="30">
        <f t="shared" si="1"/>
        <v>0.37477797513321487</v>
      </c>
      <c r="H7" s="73">
        <v>0.27200000000000002</v>
      </c>
      <c r="I7" s="73">
        <v>0.59799999999999998</v>
      </c>
      <c r="J7" s="29">
        <f t="shared" si="2"/>
        <v>-0.32599999999999996</v>
      </c>
      <c r="K7" s="30">
        <f t="shared" si="3"/>
        <v>0.45484949832775923</v>
      </c>
      <c r="M7" s="73">
        <v>0.31900000000000001</v>
      </c>
      <c r="N7" s="73">
        <v>0.64200000000000002</v>
      </c>
      <c r="O7" s="29">
        <f t="shared" si="4"/>
        <v>-0.32300000000000001</v>
      </c>
      <c r="P7" s="30">
        <f t="shared" si="5"/>
        <v>0.49688473520249221</v>
      </c>
      <c r="R7" s="73">
        <v>0.254</v>
      </c>
      <c r="S7" s="73">
        <v>0.57699999999999996</v>
      </c>
      <c r="T7" s="29">
        <f t="shared" si="6"/>
        <v>-0.32299999999999995</v>
      </c>
      <c r="U7" s="30">
        <f t="shared" si="7"/>
        <v>0.44020797227036401</v>
      </c>
      <c r="W7" s="73">
        <v>0.313</v>
      </c>
      <c r="X7" s="73">
        <v>0.60300000000000009</v>
      </c>
      <c r="Y7" s="29">
        <f t="shared" si="8"/>
        <v>-0.29000000000000009</v>
      </c>
      <c r="Z7" s="30">
        <f t="shared" si="9"/>
        <v>0.5190713101160862</v>
      </c>
      <c r="AA7" s="30"/>
      <c r="AB7" s="73">
        <v>0.30400000000000005</v>
      </c>
      <c r="AC7" s="73">
        <v>0.60199999999999998</v>
      </c>
      <c r="AD7" s="29">
        <f t="shared" si="10"/>
        <v>-0.29799999999999993</v>
      </c>
      <c r="AE7" s="30">
        <f t="shared" si="11"/>
        <v>0.50498338870431903</v>
      </c>
    </row>
    <row r="8" spans="1:31">
      <c r="B8" s="25" t="s">
        <v>77</v>
      </c>
      <c r="C8" s="31">
        <v>0.19500000000000001</v>
      </c>
      <c r="D8" s="31">
        <v>0.496</v>
      </c>
      <c r="E8" s="32">
        <f t="shared" si="0"/>
        <v>-0.30099999999999999</v>
      </c>
      <c r="F8" s="20">
        <f t="shared" si="1"/>
        <v>0.39314516129032262</v>
      </c>
      <c r="G8" s="16"/>
      <c r="H8" s="73">
        <v>0.21</v>
      </c>
      <c r="I8" s="73">
        <v>0.54</v>
      </c>
      <c r="J8" s="32">
        <f>H8-I8</f>
        <v>-0.33000000000000007</v>
      </c>
      <c r="K8" s="20">
        <f t="shared" si="3"/>
        <v>0.38888888888888884</v>
      </c>
      <c r="L8" s="16"/>
      <c r="M8" s="73">
        <v>0.157</v>
      </c>
      <c r="N8" s="73">
        <v>0.504</v>
      </c>
      <c r="O8" s="32">
        <f t="shared" si="4"/>
        <v>-0.34699999999999998</v>
      </c>
      <c r="P8" s="20">
        <f t="shared" si="5"/>
        <v>0.31150793650793651</v>
      </c>
      <c r="Q8" s="16"/>
      <c r="R8" s="73">
        <v>0.21700000000000003</v>
      </c>
      <c r="S8" s="73">
        <v>0.50800000000000001</v>
      </c>
      <c r="T8" s="32">
        <f t="shared" si="6"/>
        <v>-0.29099999999999998</v>
      </c>
      <c r="U8" s="20">
        <f t="shared" si="7"/>
        <v>0.42716535433070868</v>
      </c>
      <c r="V8" s="16"/>
      <c r="W8" s="73">
        <v>0.22</v>
      </c>
      <c r="X8" s="73">
        <v>0.48700000000000004</v>
      </c>
      <c r="Y8" s="32">
        <f t="shared" si="8"/>
        <v>-0.26700000000000002</v>
      </c>
      <c r="Z8" s="20">
        <f t="shared" si="9"/>
        <v>0.45174537987679669</v>
      </c>
      <c r="AA8" s="20"/>
      <c r="AB8" s="31">
        <v>0.23</v>
      </c>
      <c r="AC8" s="31">
        <v>0.51</v>
      </c>
      <c r="AD8" s="32">
        <f t="shared" si="10"/>
        <v>-0.28000000000000003</v>
      </c>
      <c r="AE8" s="20">
        <f t="shared" si="11"/>
        <v>0.45098039215686275</v>
      </c>
    </row>
    <row r="9" spans="1:31">
      <c r="B9" s="72"/>
      <c r="C9" s="293">
        <v>2014</v>
      </c>
      <c r="D9" s="293"/>
      <c r="E9" s="294"/>
      <c r="F9" s="294"/>
      <c r="H9" s="294">
        <v>2015</v>
      </c>
      <c r="I9" s="294"/>
      <c r="J9" s="294"/>
      <c r="K9" s="294"/>
      <c r="M9" s="294">
        <v>2016</v>
      </c>
      <c r="N9" s="294"/>
      <c r="O9" s="294"/>
      <c r="P9" s="294"/>
      <c r="R9" s="294">
        <v>2017</v>
      </c>
      <c r="S9" s="294"/>
      <c r="T9" s="294"/>
      <c r="U9" s="294"/>
      <c r="W9" s="294">
        <v>2018</v>
      </c>
      <c r="X9" s="294"/>
      <c r="Y9" s="294"/>
      <c r="Z9" s="294"/>
      <c r="AB9" s="294">
        <v>2019</v>
      </c>
      <c r="AC9" s="294"/>
      <c r="AD9" s="294"/>
      <c r="AE9" s="294"/>
    </row>
    <row r="10" spans="1:31" ht="35.5">
      <c r="B10" s="21" t="s">
        <v>71</v>
      </c>
      <c r="C10" s="26" t="s">
        <v>62</v>
      </c>
      <c r="D10" s="26" t="s">
        <v>72</v>
      </c>
      <c r="E10" s="27" t="s">
        <v>55</v>
      </c>
      <c r="F10" s="27" t="s">
        <v>73</v>
      </c>
      <c r="H10" s="26" t="s">
        <v>62</v>
      </c>
      <c r="I10" s="26" t="s">
        <v>72</v>
      </c>
      <c r="J10" s="27" t="s">
        <v>55</v>
      </c>
      <c r="K10" s="27" t="s">
        <v>73</v>
      </c>
      <c r="M10" s="26" t="s">
        <v>62</v>
      </c>
      <c r="N10" s="26" t="s">
        <v>72</v>
      </c>
      <c r="O10" s="27" t="s">
        <v>55</v>
      </c>
      <c r="P10" s="27" t="s">
        <v>73</v>
      </c>
      <c r="R10" s="26" t="s">
        <v>62</v>
      </c>
      <c r="S10" s="26" t="s">
        <v>72</v>
      </c>
      <c r="T10" s="27" t="s">
        <v>55</v>
      </c>
      <c r="U10" s="27" t="s">
        <v>73</v>
      </c>
      <c r="W10" s="26" t="s">
        <v>62</v>
      </c>
      <c r="X10" s="26" t="s">
        <v>72</v>
      </c>
      <c r="Y10" s="27" t="s">
        <v>55</v>
      </c>
      <c r="Z10" s="27" t="s">
        <v>73</v>
      </c>
      <c r="AB10" s="26" t="s">
        <v>62</v>
      </c>
      <c r="AC10" s="26" t="s">
        <v>72</v>
      </c>
      <c r="AD10" s="27" t="s">
        <v>55</v>
      </c>
      <c r="AE10" s="27" t="s">
        <v>73</v>
      </c>
    </row>
    <row r="11" spans="1:31">
      <c r="B11" s="24" t="s">
        <v>74</v>
      </c>
      <c r="C11" s="73">
        <v>0.48199999999999998</v>
      </c>
      <c r="D11" s="73">
        <v>0.72600000000000009</v>
      </c>
      <c r="E11" s="29">
        <f>C11-D11</f>
        <v>-0.24400000000000011</v>
      </c>
      <c r="F11" s="30">
        <f>C11/D11</f>
        <v>0.66391184573002748</v>
      </c>
      <c r="H11" s="28">
        <v>0.47299999999999998</v>
      </c>
      <c r="I11" s="28">
        <v>0.76800000000000002</v>
      </c>
      <c r="J11" s="29">
        <f>H11-I11</f>
        <v>-0.29500000000000004</v>
      </c>
      <c r="K11" s="30">
        <f>H11/I11</f>
        <v>0.61588541666666663</v>
      </c>
      <c r="M11" s="28">
        <v>0.48900000000000005</v>
      </c>
      <c r="N11" s="28">
        <v>0.76300000000000001</v>
      </c>
      <c r="O11" s="29">
        <f>M11-N11</f>
        <v>-0.27399999999999997</v>
      </c>
      <c r="P11" s="30">
        <f>M11/N11</f>
        <v>0.64089121887287026</v>
      </c>
      <c r="R11" s="28">
        <v>0.51900000000000002</v>
      </c>
      <c r="S11" s="28">
        <v>0.78900000000000003</v>
      </c>
      <c r="T11" s="29">
        <f>R11-S11</f>
        <v>-0.27</v>
      </c>
      <c r="U11" s="30">
        <f>R11/S11</f>
        <v>0.65779467680608361</v>
      </c>
      <c r="W11" s="28">
        <v>0.56000000000000005</v>
      </c>
      <c r="X11" s="28">
        <v>0.80500000000000005</v>
      </c>
      <c r="Y11" s="29">
        <v>-0.245</v>
      </c>
      <c r="Z11" s="30">
        <v>0.69565217391304346</v>
      </c>
      <c r="AB11" s="198">
        <v>0.51900000000000002</v>
      </c>
      <c r="AC11" s="198">
        <v>0.79</v>
      </c>
      <c r="AD11" s="157">
        <f>AB11-AC11</f>
        <v>-0.27100000000000002</v>
      </c>
      <c r="AE11" s="158">
        <f>AB11/AC11</f>
        <v>0.65696202531645564</v>
      </c>
    </row>
    <row r="12" spans="1:31">
      <c r="B12" s="24" t="s">
        <v>75</v>
      </c>
      <c r="C12" s="73">
        <v>0.24999999999999997</v>
      </c>
      <c r="D12" s="73">
        <v>0.54400000000000004</v>
      </c>
      <c r="E12" s="29">
        <f t="shared" ref="E12:E14" si="12">C12-D12</f>
        <v>-0.29400000000000004</v>
      </c>
      <c r="F12" s="30">
        <f t="shared" ref="F12:F14" si="13">C12/D12</f>
        <v>0.45955882352941169</v>
      </c>
      <c r="H12" s="28">
        <v>0.32899999999999996</v>
      </c>
      <c r="I12" s="28">
        <v>0.627</v>
      </c>
      <c r="J12" s="29">
        <f t="shared" ref="J12:J14" si="14">H12-I12</f>
        <v>-0.29800000000000004</v>
      </c>
      <c r="K12" s="30">
        <f t="shared" ref="K12:K14" si="15">H12/I12</f>
        <v>0.5247208931419457</v>
      </c>
      <c r="M12" s="28">
        <v>0.375</v>
      </c>
      <c r="N12" s="28">
        <v>0.66700000000000004</v>
      </c>
      <c r="O12" s="29">
        <f t="shared" ref="O12:O14" si="16">M12-N12</f>
        <v>-0.29200000000000004</v>
      </c>
      <c r="P12" s="30">
        <f t="shared" ref="P12:P14" si="17">M12/N12</f>
        <v>0.56221889055472263</v>
      </c>
      <c r="R12" s="28">
        <v>0.36700000000000005</v>
      </c>
      <c r="S12" s="28">
        <v>0.67600000000000005</v>
      </c>
      <c r="T12" s="29">
        <f t="shared" ref="T12:T14" si="18">R12-S12</f>
        <v>-0.309</v>
      </c>
      <c r="U12" s="30">
        <f t="shared" ref="U12:U14" si="19">R12/S12</f>
        <v>0.54289940828402372</v>
      </c>
      <c r="W12" s="28">
        <v>0.41299999999999998</v>
      </c>
      <c r="X12" s="28">
        <v>0.71099999999999997</v>
      </c>
      <c r="Y12" s="29">
        <v>-0.29799999999999999</v>
      </c>
      <c r="Z12" s="30">
        <v>0.58087201125175814</v>
      </c>
      <c r="AB12" s="121">
        <v>0.41899999999999998</v>
      </c>
      <c r="AC12" s="121">
        <v>0.70299999999999996</v>
      </c>
      <c r="AD12" s="29">
        <f t="shared" ref="AD12:AD14" si="20">AB12-AC12</f>
        <v>-0.28399999999999997</v>
      </c>
      <c r="AE12" s="30">
        <f t="shared" ref="AE12:AE14" si="21">AB12/AC12</f>
        <v>0.59601706970128021</v>
      </c>
    </row>
    <row r="13" spans="1:31">
      <c r="B13" s="24" t="s">
        <v>76</v>
      </c>
      <c r="C13" s="73">
        <v>0.23299999999999998</v>
      </c>
      <c r="D13" s="73">
        <v>0.59599999999999997</v>
      </c>
      <c r="E13" s="29">
        <f t="shared" si="12"/>
        <v>-0.36299999999999999</v>
      </c>
      <c r="F13" s="30">
        <f t="shared" si="13"/>
        <v>0.39093959731543626</v>
      </c>
      <c r="H13" s="28">
        <v>0.28100000000000003</v>
      </c>
      <c r="I13" s="28">
        <v>0.60199999999999998</v>
      </c>
      <c r="J13" s="29">
        <f t="shared" si="14"/>
        <v>-0.32099999999999995</v>
      </c>
      <c r="K13" s="30">
        <f t="shared" si="15"/>
        <v>0.46677740863787381</v>
      </c>
      <c r="M13" s="28">
        <v>0.28600000000000003</v>
      </c>
      <c r="N13" s="28">
        <v>0.57499999999999996</v>
      </c>
      <c r="O13" s="29">
        <f t="shared" si="16"/>
        <v>-0.28899999999999992</v>
      </c>
      <c r="P13" s="30">
        <f t="shared" si="17"/>
        <v>0.49739130434782619</v>
      </c>
      <c r="R13" s="28">
        <v>0.28700000000000003</v>
      </c>
      <c r="S13" s="28">
        <v>0.6140000000000001</v>
      </c>
      <c r="T13" s="29">
        <f t="shared" si="18"/>
        <v>-0.32700000000000007</v>
      </c>
      <c r="U13" s="30">
        <f t="shared" si="19"/>
        <v>0.46742671009771986</v>
      </c>
      <c r="W13" s="28">
        <v>0.26100000000000001</v>
      </c>
      <c r="X13" s="28">
        <v>0.60299999999999998</v>
      </c>
      <c r="Y13" s="29">
        <v>-0.34199999999999997</v>
      </c>
      <c r="Z13" s="30">
        <v>0.43283582089552242</v>
      </c>
      <c r="AB13" s="121">
        <v>0.28399999999999997</v>
      </c>
      <c r="AC13" s="121">
        <v>0.628</v>
      </c>
      <c r="AD13" s="29">
        <f t="shared" si="20"/>
        <v>-0.34400000000000003</v>
      </c>
      <c r="AE13" s="30">
        <f t="shared" si="21"/>
        <v>0.45222929936305728</v>
      </c>
    </row>
    <row r="14" spans="1:31">
      <c r="B14" s="25" t="s">
        <v>77</v>
      </c>
      <c r="C14" s="31">
        <v>0.23299999999999998</v>
      </c>
      <c r="D14" s="31">
        <v>0.59599999999999997</v>
      </c>
      <c r="E14" s="32">
        <f t="shared" si="12"/>
        <v>-0.36299999999999999</v>
      </c>
      <c r="F14" s="20">
        <f t="shared" si="13"/>
        <v>0.39093959731543626</v>
      </c>
      <c r="G14" s="16"/>
      <c r="H14" s="31">
        <v>0.24599999999999997</v>
      </c>
      <c r="I14" s="31">
        <v>0.50599999999999989</v>
      </c>
      <c r="J14" s="32">
        <f t="shared" si="14"/>
        <v>-0.2599999999999999</v>
      </c>
      <c r="K14" s="20">
        <f t="shared" si="15"/>
        <v>0.48616600790513836</v>
      </c>
      <c r="L14" s="16"/>
      <c r="M14" s="31">
        <v>0.214</v>
      </c>
      <c r="N14" s="31">
        <v>0.495</v>
      </c>
      <c r="O14" s="32">
        <f t="shared" si="16"/>
        <v>-0.28100000000000003</v>
      </c>
      <c r="P14" s="20">
        <f t="shared" si="17"/>
        <v>0.43232323232323233</v>
      </c>
      <c r="Q14" s="16"/>
      <c r="R14" s="31">
        <v>0.23400000000000001</v>
      </c>
      <c r="S14" s="31">
        <v>0.51</v>
      </c>
      <c r="T14" s="32">
        <f t="shared" si="18"/>
        <v>-0.27600000000000002</v>
      </c>
      <c r="U14" s="20">
        <f t="shared" si="19"/>
        <v>0.45882352941176474</v>
      </c>
      <c r="V14" s="16"/>
      <c r="W14" s="31">
        <v>0.251</v>
      </c>
      <c r="X14" s="31">
        <v>0.53600000000000003</v>
      </c>
      <c r="Y14" s="32">
        <v>-0.28500000000000003</v>
      </c>
      <c r="Z14" s="20">
        <v>0.46828358208955223</v>
      </c>
      <c r="AA14" s="16"/>
      <c r="AB14" s="199">
        <v>0.252</v>
      </c>
      <c r="AC14" s="199">
        <v>0.52800000000000002</v>
      </c>
      <c r="AD14" s="32">
        <f t="shared" si="20"/>
        <v>-0.27600000000000002</v>
      </c>
      <c r="AE14" s="20">
        <f t="shared" si="21"/>
        <v>0.47727272727272724</v>
      </c>
    </row>
    <row r="15" spans="1:31">
      <c r="B15" s="24"/>
      <c r="C15" s="73"/>
      <c r="D15" s="73"/>
      <c r="E15" s="29"/>
      <c r="F15" s="30"/>
      <c r="H15" s="73"/>
      <c r="I15" s="73"/>
      <c r="J15" s="29"/>
      <c r="K15" s="30"/>
      <c r="M15" s="73"/>
      <c r="N15" s="73"/>
      <c r="O15" s="29"/>
      <c r="P15" s="30"/>
      <c r="R15" s="73"/>
      <c r="S15" s="73"/>
      <c r="T15" s="29"/>
      <c r="U15" s="30"/>
      <c r="W15" s="73"/>
      <c r="X15" s="73"/>
      <c r="Y15" s="29"/>
      <c r="Z15" s="30"/>
      <c r="AB15" s="121"/>
      <c r="AC15" s="121"/>
      <c r="AD15" s="29"/>
      <c r="AE15" s="30"/>
    </row>
    <row r="16" spans="1:31">
      <c r="B16" s="72"/>
      <c r="C16" s="293">
        <v>2020</v>
      </c>
      <c r="D16" s="293"/>
      <c r="E16" s="294"/>
      <c r="F16" s="294"/>
      <c r="H16" s="73"/>
      <c r="I16" s="73"/>
      <c r="J16" s="29"/>
      <c r="K16" s="30"/>
      <c r="M16" s="73"/>
      <c r="N16" s="73"/>
      <c r="O16" s="29"/>
      <c r="P16" s="30"/>
      <c r="R16" s="73"/>
      <c r="S16" s="73"/>
      <c r="T16" s="29"/>
      <c r="U16" s="30"/>
      <c r="W16" s="73"/>
      <c r="X16" s="73"/>
      <c r="Y16" s="29"/>
      <c r="Z16" s="30"/>
      <c r="AB16" s="121"/>
      <c r="AC16" s="121"/>
      <c r="AD16" s="29"/>
      <c r="AE16" s="30"/>
    </row>
    <row r="17" spans="2:31" ht="24">
      <c r="B17" s="21" t="s">
        <v>71</v>
      </c>
      <c r="C17" s="26" t="s">
        <v>62</v>
      </c>
      <c r="D17" s="26" t="s">
        <v>72</v>
      </c>
      <c r="E17" s="27" t="s">
        <v>55</v>
      </c>
      <c r="F17" s="27" t="s">
        <v>73</v>
      </c>
      <c r="H17" s="73"/>
      <c r="I17" s="73"/>
      <c r="J17" s="29"/>
      <c r="K17" s="30"/>
      <c r="M17" s="73"/>
      <c r="N17" s="73"/>
      <c r="O17" s="29"/>
      <c r="P17" s="30"/>
      <c r="R17" s="73"/>
      <c r="S17" s="73"/>
      <c r="T17" s="29"/>
      <c r="U17" s="30"/>
      <c r="W17" s="73"/>
      <c r="X17" s="73"/>
      <c r="Y17" s="29"/>
      <c r="Z17" s="30"/>
      <c r="AB17" s="121"/>
      <c r="AC17" s="121"/>
      <c r="AD17" s="29"/>
      <c r="AE17" s="30"/>
    </row>
    <row r="18" spans="2:31">
      <c r="B18" s="24" t="s">
        <v>74</v>
      </c>
      <c r="C18" s="121"/>
      <c r="D18" s="121"/>
      <c r="E18" s="29"/>
      <c r="F18" s="30"/>
      <c r="H18" s="73"/>
      <c r="I18" s="73"/>
      <c r="J18" s="29"/>
      <c r="K18" s="30"/>
      <c r="M18" s="73"/>
      <c r="N18" s="73"/>
      <c r="O18" s="29"/>
      <c r="P18" s="30"/>
      <c r="R18" s="73"/>
      <c r="S18" s="73"/>
      <c r="T18" s="29"/>
      <c r="U18" s="30"/>
      <c r="W18" s="73"/>
      <c r="X18" s="73"/>
      <c r="Y18" s="29"/>
      <c r="Z18" s="30"/>
      <c r="AB18" s="121"/>
      <c r="AC18" s="121"/>
      <c r="AD18" s="29"/>
      <c r="AE18" s="30"/>
    </row>
    <row r="19" spans="2:31">
      <c r="B19" s="24" t="s">
        <v>75</v>
      </c>
      <c r="C19" s="121"/>
      <c r="D19" s="121"/>
      <c r="E19" s="29"/>
      <c r="F19" s="30"/>
      <c r="H19" s="73"/>
      <c r="I19" s="73"/>
      <c r="J19" s="29"/>
      <c r="K19" s="30"/>
      <c r="M19" s="73"/>
      <c r="N19" s="73"/>
      <c r="O19" s="29"/>
      <c r="P19" s="30"/>
      <c r="R19" s="73"/>
      <c r="S19" s="73"/>
      <c r="T19" s="29"/>
      <c r="U19" s="30"/>
      <c r="W19" s="73"/>
      <c r="X19" s="73"/>
      <c r="Y19" s="29"/>
      <c r="Z19" s="30"/>
      <c r="AB19" s="121"/>
      <c r="AC19" s="121"/>
      <c r="AD19" s="29"/>
      <c r="AE19" s="30"/>
    </row>
    <row r="20" spans="2:31">
      <c r="B20" s="24" t="s">
        <v>76</v>
      </c>
      <c r="C20" s="121"/>
      <c r="D20" s="121"/>
      <c r="E20" s="29"/>
      <c r="F20" s="30"/>
      <c r="H20" s="73"/>
      <c r="I20" s="73"/>
      <c r="J20" s="29"/>
      <c r="K20" s="30"/>
      <c r="M20" s="73"/>
      <c r="N20" s="73"/>
      <c r="O20" s="29"/>
      <c r="P20" s="30"/>
      <c r="R20" s="73"/>
      <c r="S20" s="73"/>
      <c r="T20" s="29"/>
      <c r="U20" s="30"/>
      <c r="W20" s="73"/>
      <c r="X20" s="73"/>
      <c r="Y20" s="29"/>
      <c r="Z20" s="30"/>
      <c r="AB20" s="121"/>
      <c r="AC20" s="121"/>
      <c r="AD20" s="29"/>
      <c r="AE20" s="30"/>
    </row>
    <row r="21" spans="2:31">
      <c r="B21" s="25" t="s">
        <v>77</v>
      </c>
      <c r="C21" s="199"/>
      <c r="D21" s="199"/>
      <c r="E21" s="32"/>
      <c r="F21" s="20"/>
      <c r="H21" s="73"/>
      <c r="I21" s="73"/>
      <c r="J21" s="29"/>
      <c r="K21" s="30"/>
      <c r="M21" s="73"/>
      <c r="N21" s="73"/>
      <c r="O21" s="29"/>
      <c r="P21" s="30"/>
      <c r="R21" s="73"/>
      <c r="S21" s="73"/>
      <c r="T21" s="29"/>
      <c r="U21" s="30"/>
      <c r="W21" s="73"/>
      <c r="X21" s="73"/>
      <c r="Y21" s="29"/>
      <c r="Z21" s="30"/>
      <c r="AB21" s="121"/>
      <c r="AC21" s="121"/>
      <c r="AD21" s="29"/>
      <c r="AE21" s="30"/>
    </row>
    <row r="22" spans="2:31">
      <c r="B22" s="23" t="s">
        <v>78</v>
      </c>
    </row>
    <row r="23" spans="2:31">
      <c r="B23" s="23" t="s">
        <v>79</v>
      </c>
    </row>
    <row r="24" spans="2:31">
      <c r="B24" s="22"/>
    </row>
    <row r="25" spans="2:31">
      <c r="B25" s="292" t="s">
        <v>65</v>
      </c>
      <c r="C25" s="292"/>
      <c r="D25" s="292"/>
    </row>
    <row r="26" spans="2:31">
      <c r="B26" s="113" t="s">
        <v>80</v>
      </c>
      <c r="C26" s="18"/>
      <c r="D26" s="18"/>
      <c r="E26" s="18"/>
      <c r="F26" s="18"/>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2:31">
      <c r="B27" s="72"/>
      <c r="C27" s="294">
        <v>2008</v>
      </c>
      <c r="D27" s="294"/>
      <c r="E27" s="294"/>
      <c r="F27" s="294"/>
      <c r="H27" s="294">
        <v>2009</v>
      </c>
      <c r="I27" s="294"/>
      <c r="J27" s="294"/>
      <c r="K27" s="294"/>
      <c r="M27" s="294">
        <v>2010</v>
      </c>
      <c r="N27" s="294"/>
      <c r="O27" s="294"/>
      <c r="P27" s="294"/>
      <c r="R27" s="294">
        <v>2011</v>
      </c>
      <c r="S27" s="294"/>
      <c r="T27" s="294"/>
      <c r="U27" s="294"/>
      <c r="W27" s="294">
        <v>2012</v>
      </c>
      <c r="X27" s="294"/>
      <c r="Y27" s="294"/>
      <c r="Z27" s="294"/>
      <c r="AA27" s="83"/>
      <c r="AB27" s="294">
        <v>2013</v>
      </c>
      <c r="AC27" s="294"/>
      <c r="AD27" s="294"/>
      <c r="AE27" s="294"/>
    </row>
    <row r="28" spans="2:31" ht="35.5">
      <c r="B28" s="21" t="s">
        <v>71</v>
      </c>
      <c r="C28" s="26" t="s">
        <v>62</v>
      </c>
      <c r="D28" s="26" t="s">
        <v>72</v>
      </c>
      <c r="E28" s="27" t="s">
        <v>55</v>
      </c>
      <c r="F28" s="27" t="s">
        <v>73</v>
      </c>
      <c r="H28" s="26" t="s">
        <v>62</v>
      </c>
      <c r="I28" s="26" t="s">
        <v>72</v>
      </c>
      <c r="J28" s="27" t="s">
        <v>55</v>
      </c>
      <c r="K28" s="27" t="s">
        <v>73</v>
      </c>
      <c r="M28" s="26" t="s">
        <v>62</v>
      </c>
      <c r="N28" s="26" t="s">
        <v>72</v>
      </c>
      <c r="O28" s="27" t="s">
        <v>55</v>
      </c>
      <c r="P28" s="27" t="s">
        <v>73</v>
      </c>
      <c r="R28" s="26" t="s">
        <v>62</v>
      </c>
      <c r="S28" s="26" t="s">
        <v>72</v>
      </c>
      <c r="T28" s="27" t="s">
        <v>55</v>
      </c>
      <c r="U28" s="27" t="s">
        <v>73</v>
      </c>
      <c r="W28" s="26" t="s">
        <v>62</v>
      </c>
      <c r="X28" s="26" t="s">
        <v>72</v>
      </c>
      <c r="Y28" s="27" t="s">
        <v>55</v>
      </c>
      <c r="Z28" s="27" t="s">
        <v>73</v>
      </c>
      <c r="AA28" s="38"/>
      <c r="AB28" s="26" t="s">
        <v>62</v>
      </c>
      <c r="AC28" s="26" t="s">
        <v>72</v>
      </c>
      <c r="AD28" s="27" t="s">
        <v>55</v>
      </c>
      <c r="AE28" s="27" t="s">
        <v>73</v>
      </c>
    </row>
    <row r="29" spans="2:31">
      <c r="B29" s="24" t="s">
        <v>74</v>
      </c>
      <c r="C29" s="73">
        <v>0.48199999999999998</v>
      </c>
      <c r="D29" s="73">
        <v>0.72600000000000009</v>
      </c>
      <c r="E29" s="29">
        <f>C29-D29</f>
        <v>-0.24400000000000011</v>
      </c>
      <c r="F29" s="30">
        <f>C29/D29</f>
        <v>0.66391184573002748</v>
      </c>
      <c r="H29" s="73">
        <v>0.41800000000000004</v>
      </c>
      <c r="I29" s="73">
        <v>0.68399999999999994</v>
      </c>
      <c r="J29" s="29">
        <f>H29-I29</f>
        <v>-0.2659999999999999</v>
      </c>
      <c r="K29" s="30">
        <f>H29/I29</f>
        <v>0.61111111111111127</v>
      </c>
      <c r="M29" s="73">
        <v>0.38400000000000001</v>
      </c>
      <c r="N29" s="73">
        <v>0.68299999999999994</v>
      </c>
      <c r="O29" s="29">
        <f>M29-N29</f>
        <v>-0.29899999999999993</v>
      </c>
      <c r="P29" s="30">
        <f>M29/N29</f>
        <v>0.5622254758418741</v>
      </c>
      <c r="R29" s="73">
        <v>0.39799999999999996</v>
      </c>
      <c r="S29" s="73">
        <v>0.68700000000000006</v>
      </c>
      <c r="T29" s="29">
        <f>R29-S29</f>
        <v>-0.28900000000000009</v>
      </c>
      <c r="U29" s="30">
        <f>R29/S29</f>
        <v>0.57933042212518182</v>
      </c>
      <c r="W29" s="73">
        <v>0.38200000000000001</v>
      </c>
      <c r="X29" s="73">
        <v>0.67899999999999994</v>
      </c>
      <c r="Y29" s="29">
        <f>W29-X29</f>
        <v>-0.29699999999999993</v>
      </c>
      <c r="Z29" s="30">
        <f>W29/X29</f>
        <v>0.56259204712812971</v>
      </c>
      <c r="AA29" s="30"/>
      <c r="AB29" s="121">
        <v>0.38500000000000001</v>
      </c>
      <c r="AC29" s="121">
        <v>0.69499999999999995</v>
      </c>
      <c r="AD29" s="29">
        <f>AB29-AC29</f>
        <v>-0.30999999999999994</v>
      </c>
      <c r="AE29" s="30">
        <f>AB29/AC29</f>
        <v>0.5539568345323741</v>
      </c>
    </row>
    <row r="30" spans="2:31">
      <c r="B30" s="24" t="s">
        <v>75</v>
      </c>
      <c r="C30" s="73">
        <v>0.24999999999999997</v>
      </c>
      <c r="D30" s="73">
        <v>0.54400000000000004</v>
      </c>
      <c r="E30" s="29">
        <f t="shared" ref="E30:E32" si="22">C30-D30</f>
        <v>-0.29400000000000004</v>
      </c>
      <c r="F30" s="30">
        <f t="shared" ref="F30:F32" si="23">C30/D30</f>
        <v>0.45955882352941169</v>
      </c>
      <c r="H30" s="73">
        <v>0.30299999999999999</v>
      </c>
      <c r="I30" s="73">
        <v>0.59200000000000008</v>
      </c>
      <c r="J30" s="29">
        <f t="shared" ref="J30:J32" si="24">H30-I30</f>
        <v>-0.28900000000000009</v>
      </c>
      <c r="K30" s="30">
        <f t="shared" ref="K30:K32" si="25">H30/I30</f>
        <v>0.51182432432432423</v>
      </c>
      <c r="M30" s="73">
        <v>0.33200000000000002</v>
      </c>
      <c r="N30" s="73">
        <v>0.621</v>
      </c>
      <c r="O30" s="29">
        <f t="shared" ref="O30:O32" si="26">M30-N30</f>
        <v>-0.28899999999999998</v>
      </c>
      <c r="P30" s="30">
        <f t="shared" ref="P30:P32" si="27">M30/N30</f>
        <v>0.53462157809983901</v>
      </c>
      <c r="R30" s="73">
        <v>0.314</v>
      </c>
      <c r="S30" s="73">
        <v>0.6</v>
      </c>
      <c r="T30" s="29">
        <f t="shared" ref="T30:T32" si="28">R30-S30</f>
        <v>-0.28599999999999998</v>
      </c>
      <c r="U30" s="30">
        <f t="shared" ref="U30:U32" si="29">R30/S30</f>
        <v>0.52333333333333332</v>
      </c>
      <c r="W30" s="73">
        <v>0.25700000000000001</v>
      </c>
      <c r="X30" s="73">
        <v>0.59399999999999997</v>
      </c>
      <c r="Y30" s="29">
        <f t="shared" ref="Y30:Y32" si="30">W30-X30</f>
        <v>-0.33699999999999997</v>
      </c>
      <c r="Z30" s="30">
        <f t="shared" ref="Z30:Z32" si="31">W30/X30</f>
        <v>0.43265993265993269</v>
      </c>
      <c r="AA30" s="30"/>
      <c r="AB30" s="121">
        <v>0.26600000000000001</v>
      </c>
      <c r="AC30" s="121">
        <v>0.55999999999999994</v>
      </c>
      <c r="AD30" s="29">
        <f t="shared" ref="AD30:AD32" si="32">AB30-AC30</f>
        <v>-0.29399999999999993</v>
      </c>
      <c r="AE30" s="30">
        <f t="shared" ref="AE30:AE32" si="33">AB30/AC30</f>
        <v>0.47500000000000009</v>
      </c>
    </row>
    <row r="31" spans="2:31">
      <c r="B31" s="24" t="s">
        <v>76</v>
      </c>
      <c r="C31" s="73">
        <v>0.23299999999999998</v>
      </c>
      <c r="D31" s="73">
        <v>0.59599999999999997</v>
      </c>
      <c r="E31" s="29">
        <f t="shared" si="22"/>
        <v>-0.36299999999999999</v>
      </c>
      <c r="F31" s="30">
        <f t="shared" si="23"/>
        <v>0.39093959731543626</v>
      </c>
      <c r="H31" s="73">
        <v>0.24500000000000002</v>
      </c>
      <c r="I31" s="73">
        <v>0.59499999999999997</v>
      </c>
      <c r="J31" s="29">
        <f t="shared" si="24"/>
        <v>-0.35</v>
      </c>
      <c r="K31" s="30">
        <f t="shared" si="25"/>
        <v>0.41176470588235298</v>
      </c>
      <c r="M31" s="73">
        <v>0.26700000000000002</v>
      </c>
      <c r="N31" s="73">
        <v>0.6</v>
      </c>
      <c r="O31" s="29">
        <f t="shared" si="26"/>
        <v>-0.33299999999999996</v>
      </c>
      <c r="P31" s="30">
        <f t="shared" si="27"/>
        <v>0.44500000000000006</v>
      </c>
      <c r="R31" s="73">
        <v>0.24399999999999999</v>
      </c>
      <c r="S31" s="73">
        <v>0.58599999999999997</v>
      </c>
      <c r="T31" s="29">
        <f t="shared" si="28"/>
        <v>-0.34199999999999997</v>
      </c>
      <c r="U31" s="30">
        <f t="shared" si="29"/>
        <v>0.416382252559727</v>
      </c>
      <c r="W31" s="73">
        <v>0.25900000000000001</v>
      </c>
      <c r="X31" s="73">
        <v>0.54699999999999993</v>
      </c>
      <c r="Y31" s="29">
        <f t="shared" si="30"/>
        <v>-0.28799999999999992</v>
      </c>
      <c r="Z31" s="30">
        <f t="shared" si="31"/>
        <v>0.47349177330895803</v>
      </c>
      <c r="AA31" s="30"/>
      <c r="AB31" s="121">
        <v>0.24200000000000002</v>
      </c>
      <c r="AC31" s="121">
        <v>0.55100000000000005</v>
      </c>
      <c r="AD31" s="29">
        <f t="shared" si="32"/>
        <v>-0.30900000000000005</v>
      </c>
      <c r="AE31" s="30">
        <f t="shared" si="33"/>
        <v>0.43920145190562615</v>
      </c>
    </row>
    <row r="32" spans="2:31">
      <c r="B32" s="25" t="s">
        <v>77</v>
      </c>
      <c r="C32" s="31">
        <v>0.16399999999999998</v>
      </c>
      <c r="D32" s="31">
        <v>0.52600000000000002</v>
      </c>
      <c r="E32" s="32">
        <f t="shared" si="22"/>
        <v>-0.36200000000000004</v>
      </c>
      <c r="F32" s="20">
        <f t="shared" si="23"/>
        <v>0.31178707224334595</v>
      </c>
      <c r="G32" s="16"/>
      <c r="H32" s="31">
        <v>0.20799999999999996</v>
      </c>
      <c r="I32" s="31">
        <v>0.56299999999999994</v>
      </c>
      <c r="J32" s="32">
        <f t="shared" si="24"/>
        <v>-0.35499999999999998</v>
      </c>
      <c r="K32" s="20">
        <f t="shared" si="25"/>
        <v>0.36944937833037295</v>
      </c>
      <c r="L32" s="16"/>
      <c r="M32" s="31">
        <v>0.193</v>
      </c>
      <c r="N32" s="31">
        <v>0.54099999999999993</v>
      </c>
      <c r="O32" s="32">
        <f t="shared" si="26"/>
        <v>-0.34799999999999992</v>
      </c>
      <c r="P32" s="20">
        <f t="shared" si="27"/>
        <v>0.35674676524953797</v>
      </c>
      <c r="Q32" s="16"/>
      <c r="R32" s="31">
        <v>0.191</v>
      </c>
      <c r="S32" s="31">
        <v>0.51</v>
      </c>
      <c r="T32" s="32">
        <f t="shared" si="28"/>
        <v>-0.31900000000000001</v>
      </c>
      <c r="U32" s="20">
        <f t="shared" si="29"/>
        <v>0.37450980392156863</v>
      </c>
      <c r="V32" s="16"/>
      <c r="W32" s="31">
        <v>0.17900000000000002</v>
      </c>
      <c r="X32" s="31">
        <v>0.50700000000000001</v>
      </c>
      <c r="Y32" s="32">
        <f t="shared" si="30"/>
        <v>-0.32799999999999996</v>
      </c>
      <c r="Z32" s="20">
        <f t="shared" si="31"/>
        <v>0.35305719921104539</v>
      </c>
      <c r="AA32" s="20"/>
      <c r="AB32" s="199">
        <v>0.17400000000000002</v>
      </c>
      <c r="AC32" s="199">
        <v>0.49700000000000005</v>
      </c>
      <c r="AD32" s="32">
        <f t="shared" si="32"/>
        <v>-0.32300000000000006</v>
      </c>
      <c r="AE32" s="20">
        <f t="shared" si="33"/>
        <v>0.3501006036217304</v>
      </c>
    </row>
    <row r="33" spans="2:31">
      <c r="B33" s="65"/>
      <c r="C33" s="293">
        <v>2014</v>
      </c>
      <c r="D33" s="293"/>
      <c r="E33" s="293"/>
      <c r="F33" s="293"/>
      <c r="H33" s="293">
        <v>2015</v>
      </c>
      <c r="I33" s="293"/>
      <c r="J33" s="293"/>
      <c r="K33" s="293"/>
      <c r="M33" s="293">
        <v>2016</v>
      </c>
      <c r="N33" s="293"/>
      <c r="O33" s="293"/>
      <c r="P33" s="293"/>
      <c r="R33" s="293">
        <v>2017</v>
      </c>
      <c r="S33" s="293"/>
      <c r="T33" s="293"/>
      <c r="U33" s="293"/>
      <c r="W33" s="293">
        <v>2018</v>
      </c>
      <c r="X33" s="293"/>
      <c r="Y33" s="293"/>
      <c r="Z33" s="293"/>
      <c r="AB33" s="294">
        <v>2019</v>
      </c>
      <c r="AC33" s="294"/>
      <c r="AD33" s="294"/>
      <c r="AE33" s="294"/>
    </row>
    <row r="34" spans="2:31" ht="35.5">
      <c r="B34" s="21" t="s">
        <v>71</v>
      </c>
      <c r="C34" s="26" t="s">
        <v>62</v>
      </c>
      <c r="D34" s="26" t="s">
        <v>72</v>
      </c>
      <c r="E34" s="27" t="s">
        <v>55</v>
      </c>
      <c r="F34" s="27" t="s">
        <v>73</v>
      </c>
      <c r="H34" s="26" t="s">
        <v>62</v>
      </c>
      <c r="I34" s="26" t="s">
        <v>72</v>
      </c>
      <c r="J34" s="27" t="s">
        <v>55</v>
      </c>
      <c r="K34" s="27" t="s">
        <v>73</v>
      </c>
      <c r="M34" s="26" t="s">
        <v>62</v>
      </c>
      <c r="N34" s="26" t="s">
        <v>72</v>
      </c>
      <c r="O34" s="27" t="s">
        <v>55</v>
      </c>
      <c r="P34" s="27" t="s">
        <v>73</v>
      </c>
      <c r="R34" s="26" t="s">
        <v>62</v>
      </c>
      <c r="S34" s="26" t="s">
        <v>72</v>
      </c>
      <c r="T34" s="27" t="s">
        <v>55</v>
      </c>
      <c r="U34" s="27" t="s">
        <v>73</v>
      </c>
      <c r="W34" s="26" t="s">
        <v>62</v>
      </c>
      <c r="X34" s="26" t="s">
        <v>72</v>
      </c>
      <c r="Y34" s="27" t="s">
        <v>55</v>
      </c>
      <c r="Z34" s="27" t="s">
        <v>73</v>
      </c>
      <c r="AB34" s="26" t="s">
        <v>62</v>
      </c>
      <c r="AC34" s="26" t="s">
        <v>72</v>
      </c>
      <c r="AD34" s="27" t="s">
        <v>55</v>
      </c>
      <c r="AE34" s="27" t="s">
        <v>73</v>
      </c>
    </row>
    <row r="35" spans="2:31">
      <c r="B35" s="24" t="s">
        <v>74</v>
      </c>
      <c r="C35" s="73">
        <v>0.40399999999999997</v>
      </c>
      <c r="D35" s="73">
        <v>0.69800000000000006</v>
      </c>
      <c r="E35" s="29">
        <f>C35-D35</f>
        <v>-0.29400000000000009</v>
      </c>
      <c r="F35" s="30">
        <f>C35/D35</f>
        <v>0.57879656160458448</v>
      </c>
      <c r="H35" s="73">
        <v>0.38099999999999995</v>
      </c>
      <c r="I35" s="73">
        <v>0.66900000000000004</v>
      </c>
      <c r="J35" s="29">
        <f>H35-I35</f>
        <v>-0.28800000000000009</v>
      </c>
      <c r="K35" s="30">
        <f>H35/I35</f>
        <v>0.56950672645739897</v>
      </c>
      <c r="M35" s="73">
        <v>0.40699999999999997</v>
      </c>
      <c r="N35" s="73">
        <v>0.68500000000000005</v>
      </c>
      <c r="O35" s="29">
        <f>M35-N35</f>
        <v>-0.27800000000000008</v>
      </c>
      <c r="P35" s="30">
        <f>M35/N35</f>
        <v>0.59416058394160576</v>
      </c>
      <c r="R35" s="73">
        <v>0.42599999999999993</v>
      </c>
      <c r="S35" s="73">
        <v>0.72299999999999998</v>
      </c>
      <c r="T35" s="29">
        <f>R35-S35</f>
        <v>-0.29700000000000004</v>
      </c>
      <c r="U35" s="30">
        <f>R35/S35</f>
        <v>0.58921161825726132</v>
      </c>
      <c r="W35" s="28">
        <v>0.44900000000000001</v>
      </c>
      <c r="X35" s="28">
        <v>0.72299999999999998</v>
      </c>
      <c r="Y35" s="29">
        <v>-0.27399999999999997</v>
      </c>
      <c r="Z35" s="30">
        <v>0.62102351313969573</v>
      </c>
      <c r="AB35" s="198">
        <v>0.442</v>
      </c>
      <c r="AC35" s="198">
        <v>0.72299999999999998</v>
      </c>
      <c r="AD35" s="157">
        <f>AB35-AC35</f>
        <v>-0.28099999999999997</v>
      </c>
      <c r="AE35" s="158">
        <f>AB35/AC35</f>
        <v>0.6113416320885201</v>
      </c>
    </row>
    <row r="36" spans="2:31">
      <c r="B36" s="24" t="s">
        <v>75</v>
      </c>
      <c r="C36" s="73">
        <v>0.30000000000000004</v>
      </c>
      <c r="D36" s="73">
        <v>0.58200000000000007</v>
      </c>
      <c r="E36" s="29">
        <f t="shared" ref="E36:E38" si="34">C36-D36</f>
        <v>-0.28200000000000003</v>
      </c>
      <c r="F36" s="30">
        <f t="shared" ref="F36:F38" si="35">C36/D36</f>
        <v>0.51546391752577325</v>
      </c>
      <c r="H36" s="73">
        <v>0.29699999999999999</v>
      </c>
      <c r="I36" s="73">
        <v>0.61799999999999999</v>
      </c>
      <c r="J36" s="29">
        <f t="shared" ref="J36:J38" si="36">H36-I36</f>
        <v>-0.32100000000000001</v>
      </c>
      <c r="K36" s="30">
        <f t="shared" ref="K36:K38" si="37">H36/I36</f>
        <v>0.48058252427184467</v>
      </c>
      <c r="M36" s="73">
        <v>0.30099999999999999</v>
      </c>
      <c r="N36" s="73">
        <v>0.61699999999999999</v>
      </c>
      <c r="O36" s="29">
        <f t="shared" ref="O36:O38" si="38">M36-N36</f>
        <v>-0.316</v>
      </c>
      <c r="P36" s="30">
        <f t="shared" ref="P36:P38" si="39">M36/N36</f>
        <v>0.4878444084278768</v>
      </c>
      <c r="R36" s="73">
        <v>0.315</v>
      </c>
      <c r="S36" s="73">
        <v>0.62399999999999989</v>
      </c>
      <c r="T36" s="29">
        <f t="shared" ref="T36:T38" si="40">R36-S36</f>
        <v>-0.30899999999999989</v>
      </c>
      <c r="U36" s="30">
        <f t="shared" ref="U36:U38" si="41">R36/S36</f>
        <v>0.5048076923076924</v>
      </c>
      <c r="W36" s="28">
        <v>0.318</v>
      </c>
      <c r="X36" s="28">
        <v>0.627</v>
      </c>
      <c r="Y36" s="29">
        <v>-0.309</v>
      </c>
      <c r="Z36" s="30">
        <v>0.50717703349282295</v>
      </c>
      <c r="AB36" s="121">
        <v>0.33200000000000002</v>
      </c>
      <c r="AC36" s="121">
        <v>0.64700000000000002</v>
      </c>
      <c r="AD36" s="29">
        <f t="shared" ref="AD36:AD38" si="42">AB36-AC36</f>
        <v>-0.315</v>
      </c>
      <c r="AE36" s="30">
        <f t="shared" ref="AE36:AE38" si="43">AB36/AC36</f>
        <v>0.51313755795981453</v>
      </c>
    </row>
    <row r="37" spans="2:31">
      <c r="B37" s="24" t="s">
        <v>76</v>
      </c>
      <c r="C37" s="73">
        <v>0.222</v>
      </c>
      <c r="D37" s="73">
        <v>0.56999999999999995</v>
      </c>
      <c r="E37" s="29">
        <f t="shared" si="34"/>
        <v>-0.34799999999999998</v>
      </c>
      <c r="F37" s="30">
        <f t="shared" si="35"/>
        <v>0.38947368421052636</v>
      </c>
      <c r="H37" s="73">
        <v>0.24400000000000002</v>
      </c>
      <c r="I37" s="73">
        <v>0.56900000000000006</v>
      </c>
      <c r="J37" s="29">
        <f t="shared" si="36"/>
        <v>-0.32500000000000007</v>
      </c>
      <c r="K37" s="30">
        <f t="shared" si="37"/>
        <v>0.4288224956063269</v>
      </c>
      <c r="M37" s="73">
        <v>0.29100000000000004</v>
      </c>
      <c r="N37" s="73">
        <v>0.627</v>
      </c>
      <c r="O37" s="29">
        <f t="shared" si="38"/>
        <v>-0.33599999999999997</v>
      </c>
      <c r="P37" s="30">
        <f t="shared" si="39"/>
        <v>0.4641148325358852</v>
      </c>
      <c r="R37" s="73">
        <v>0.29300000000000004</v>
      </c>
      <c r="S37" s="73">
        <v>0.64800000000000002</v>
      </c>
      <c r="T37" s="29">
        <f t="shared" si="40"/>
        <v>-0.35499999999999998</v>
      </c>
      <c r="U37" s="30">
        <f t="shared" si="41"/>
        <v>0.45216049382716056</v>
      </c>
      <c r="W37" s="28">
        <v>0.255</v>
      </c>
      <c r="X37" s="28">
        <v>0.61899999999999999</v>
      </c>
      <c r="Y37" s="29">
        <v>-0.36399999999999999</v>
      </c>
      <c r="Z37" s="30">
        <v>0.41195476575121165</v>
      </c>
      <c r="AB37" s="73">
        <v>0.28899999999999998</v>
      </c>
      <c r="AC37" s="73">
        <v>0.64900000000000002</v>
      </c>
      <c r="AD37" s="29">
        <f t="shared" si="42"/>
        <v>-0.36000000000000004</v>
      </c>
      <c r="AE37" s="30">
        <f t="shared" si="43"/>
        <v>0.44530046224961473</v>
      </c>
    </row>
    <row r="38" spans="2:31">
      <c r="B38" s="25" t="s">
        <v>77</v>
      </c>
      <c r="C38" s="31">
        <v>0.20399999999999999</v>
      </c>
      <c r="D38" s="31">
        <v>0.52</v>
      </c>
      <c r="E38" s="32">
        <f t="shared" si="34"/>
        <v>-0.31600000000000006</v>
      </c>
      <c r="F38" s="20">
        <f t="shared" si="35"/>
        <v>0.39230769230769225</v>
      </c>
      <c r="G38" s="16"/>
      <c r="H38" s="31">
        <v>0.24299999999999999</v>
      </c>
      <c r="I38" s="31">
        <v>0.54500000000000004</v>
      </c>
      <c r="J38" s="32">
        <f t="shared" si="36"/>
        <v>-0.30200000000000005</v>
      </c>
      <c r="K38" s="20">
        <f t="shared" si="37"/>
        <v>0.44587155963302749</v>
      </c>
      <c r="L38" s="16"/>
      <c r="M38" s="31">
        <v>0.19899999999999998</v>
      </c>
      <c r="N38" s="31">
        <v>0.52200000000000002</v>
      </c>
      <c r="O38" s="32">
        <f t="shared" si="38"/>
        <v>-0.32300000000000006</v>
      </c>
      <c r="P38" s="20">
        <f t="shared" si="39"/>
        <v>0.38122605363984668</v>
      </c>
      <c r="Q38" s="16"/>
      <c r="R38" s="31">
        <v>0.22699999999999998</v>
      </c>
      <c r="S38" s="31">
        <v>0.54200000000000004</v>
      </c>
      <c r="T38" s="32">
        <f t="shared" si="40"/>
        <v>-0.31500000000000006</v>
      </c>
      <c r="U38" s="20">
        <f t="shared" si="41"/>
        <v>0.41881918819188185</v>
      </c>
      <c r="V38" s="16"/>
      <c r="W38" s="31">
        <v>0.27500000000000002</v>
      </c>
      <c r="X38" s="31">
        <v>0.57999999999999996</v>
      </c>
      <c r="Y38" s="32">
        <v>-0.30499999999999994</v>
      </c>
      <c r="Z38" s="20">
        <v>0.47413793103448282</v>
      </c>
      <c r="AA38" s="16"/>
      <c r="AB38" s="31">
        <v>0.23300000000000001</v>
      </c>
      <c r="AC38" s="31">
        <v>0.55900000000000005</v>
      </c>
      <c r="AD38" s="32">
        <f t="shared" si="42"/>
        <v>-0.32600000000000007</v>
      </c>
      <c r="AE38" s="20">
        <f t="shared" si="43"/>
        <v>0.41681574239713776</v>
      </c>
    </row>
    <row r="39" spans="2:31">
      <c r="B39" s="24"/>
      <c r="C39" s="73"/>
      <c r="D39" s="73"/>
      <c r="E39" s="29"/>
      <c r="F39" s="30"/>
      <c r="H39" s="73"/>
      <c r="I39" s="73"/>
      <c r="J39" s="29"/>
      <c r="K39" s="30"/>
      <c r="M39" s="73"/>
      <c r="N39" s="73"/>
      <c r="O39" s="29"/>
      <c r="P39" s="30"/>
      <c r="R39" s="73"/>
      <c r="S39" s="73"/>
      <c r="T39" s="29"/>
      <c r="U39" s="30"/>
      <c r="W39" s="73"/>
      <c r="X39" s="73"/>
      <c r="Y39" s="29"/>
      <c r="Z39" s="30"/>
      <c r="AB39" s="73"/>
      <c r="AC39" s="73"/>
      <c r="AD39" s="29"/>
      <c r="AE39" s="30"/>
    </row>
    <row r="40" spans="2:31">
      <c r="B40" s="65"/>
      <c r="C40" s="293">
        <v>2020</v>
      </c>
      <c r="D40" s="293"/>
      <c r="E40" s="293"/>
      <c r="F40" s="293"/>
      <c r="H40" s="73"/>
      <c r="I40" s="73"/>
      <c r="J40" s="29"/>
      <c r="K40" s="30"/>
      <c r="M40" s="73"/>
      <c r="N40" s="73"/>
      <c r="O40" s="29"/>
      <c r="P40" s="30"/>
      <c r="R40" s="73"/>
      <c r="S40" s="73"/>
      <c r="T40" s="29"/>
      <c r="U40" s="30"/>
      <c r="W40" s="73"/>
      <c r="X40" s="73"/>
      <c r="Y40" s="29"/>
      <c r="Z40" s="30"/>
      <c r="AB40" s="73"/>
      <c r="AC40" s="73"/>
      <c r="AD40" s="29"/>
      <c r="AE40" s="30"/>
    </row>
    <row r="41" spans="2:31" ht="24">
      <c r="B41" s="21" t="s">
        <v>71</v>
      </c>
      <c r="C41" s="26" t="s">
        <v>62</v>
      </c>
      <c r="D41" s="26" t="s">
        <v>72</v>
      </c>
      <c r="E41" s="27" t="s">
        <v>55</v>
      </c>
      <c r="F41" s="27" t="s">
        <v>73</v>
      </c>
      <c r="H41" s="73"/>
      <c r="I41" s="73"/>
      <c r="J41" s="29"/>
      <c r="K41" s="30"/>
      <c r="M41" s="73"/>
      <c r="N41" s="73"/>
      <c r="O41" s="29"/>
      <c r="P41" s="30"/>
      <c r="R41" s="73"/>
      <c r="S41" s="73"/>
      <c r="T41" s="29"/>
      <c r="U41" s="30"/>
      <c r="W41" s="73"/>
      <c r="X41" s="73"/>
      <c r="Y41" s="29"/>
      <c r="Z41" s="30"/>
      <c r="AB41" s="73"/>
      <c r="AC41" s="73"/>
      <c r="AD41" s="29"/>
      <c r="AE41" s="30"/>
    </row>
    <row r="42" spans="2:31">
      <c r="B42" s="24" t="s">
        <v>74</v>
      </c>
      <c r="C42" s="121"/>
      <c r="D42" s="121"/>
      <c r="E42" s="29"/>
      <c r="F42" s="30"/>
      <c r="H42" s="73"/>
      <c r="I42" s="73"/>
      <c r="J42" s="29"/>
      <c r="K42" s="30"/>
      <c r="M42" s="73"/>
      <c r="N42" s="73"/>
      <c r="O42" s="29"/>
      <c r="P42" s="30"/>
      <c r="R42" s="73"/>
      <c r="S42" s="73"/>
      <c r="T42" s="29"/>
      <c r="U42" s="30"/>
      <c r="W42" s="73"/>
      <c r="X42" s="73"/>
      <c r="Y42" s="29"/>
      <c r="Z42" s="30"/>
      <c r="AB42" s="73"/>
      <c r="AC42" s="73"/>
      <c r="AD42" s="29"/>
      <c r="AE42" s="30"/>
    </row>
    <row r="43" spans="2:31">
      <c r="B43" s="24" t="s">
        <v>75</v>
      </c>
      <c r="C43" s="121"/>
      <c r="D43" s="121"/>
      <c r="E43" s="29"/>
      <c r="F43" s="30"/>
      <c r="H43" s="73"/>
      <c r="I43" s="73"/>
      <c r="J43" s="29"/>
      <c r="K43" s="30"/>
      <c r="M43" s="73"/>
      <c r="N43" s="73"/>
      <c r="O43" s="29"/>
      <c r="P43" s="30"/>
      <c r="R43" s="73"/>
      <c r="S43" s="73"/>
      <c r="T43" s="29"/>
      <c r="U43" s="30"/>
      <c r="W43" s="73"/>
      <c r="X43" s="73"/>
      <c r="Y43" s="29"/>
      <c r="Z43" s="30"/>
      <c r="AB43" s="73"/>
      <c r="AC43" s="73"/>
      <c r="AD43" s="29"/>
      <c r="AE43" s="30"/>
    </row>
    <row r="44" spans="2:31">
      <c r="B44" s="24" t="s">
        <v>76</v>
      </c>
      <c r="C44" s="121"/>
      <c r="D44" s="121"/>
      <c r="E44" s="29"/>
      <c r="F44" s="30"/>
      <c r="H44" s="73"/>
      <c r="I44" s="73"/>
      <c r="J44" s="29"/>
      <c r="K44" s="30"/>
      <c r="M44" s="73"/>
      <c r="N44" s="73"/>
      <c r="O44" s="29"/>
      <c r="P44" s="30"/>
      <c r="R44" s="73"/>
      <c r="S44" s="73"/>
      <c r="T44" s="29"/>
      <c r="U44" s="30"/>
      <c r="W44" s="73"/>
      <c r="X44" s="73"/>
      <c r="Y44" s="29"/>
      <c r="Z44" s="30"/>
      <c r="AB44" s="73"/>
      <c r="AC44" s="73"/>
      <c r="AD44" s="29"/>
      <c r="AE44" s="30"/>
    </row>
    <row r="45" spans="2:31">
      <c r="B45" s="25" t="s">
        <v>77</v>
      </c>
      <c r="C45" s="199"/>
      <c r="D45" s="199"/>
      <c r="E45" s="32"/>
      <c r="F45" s="20"/>
      <c r="H45" s="73"/>
      <c r="I45" s="73"/>
      <c r="J45" s="29"/>
      <c r="K45" s="30"/>
      <c r="M45" s="73"/>
      <c r="N45" s="73"/>
      <c r="O45" s="29"/>
      <c r="P45" s="30"/>
      <c r="R45" s="73"/>
      <c r="S45" s="73"/>
      <c r="T45" s="29"/>
      <c r="U45" s="30"/>
      <c r="W45" s="73"/>
      <c r="X45" s="73"/>
      <c r="Y45" s="29"/>
      <c r="Z45" s="30"/>
      <c r="AB45" s="73"/>
      <c r="AC45" s="73"/>
      <c r="AD45" s="29"/>
      <c r="AE45" s="30"/>
    </row>
    <row r="46" spans="2:31">
      <c r="B46" s="23" t="s">
        <v>81</v>
      </c>
    </row>
    <row r="47" spans="2:31">
      <c r="B47" s="23" t="s">
        <v>79</v>
      </c>
    </row>
    <row r="48" spans="2:31">
      <c r="B48" s="23" t="s">
        <v>82</v>
      </c>
    </row>
    <row r="49" spans="2:2">
      <c r="B49" s="23" t="s">
        <v>83</v>
      </c>
    </row>
    <row r="50" spans="2:2">
      <c r="B50" s="23" t="s">
        <v>84</v>
      </c>
    </row>
    <row r="51" spans="2:2">
      <c r="B51" s="23" t="s">
        <v>85</v>
      </c>
    </row>
  </sheetData>
  <mergeCells count="28">
    <mergeCell ref="C27:F27"/>
    <mergeCell ref="H27:K27"/>
    <mergeCell ref="M27:P27"/>
    <mergeCell ref="R27:U27"/>
    <mergeCell ref="R9:U9"/>
    <mergeCell ref="C16:F16"/>
    <mergeCell ref="H9:K9"/>
    <mergeCell ref="W27:Z27"/>
    <mergeCell ref="AB9:AE9"/>
    <mergeCell ref="AB33:AE33"/>
    <mergeCell ref="M9:P9"/>
    <mergeCell ref="AB27:AE27"/>
    <mergeCell ref="B1:D1"/>
    <mergeCell ref="B25:D25"/>
    <mergeCell ref="C40:F40"/>
    <mergeCell ref="AB3:AE3"/>
    <mergeCell ref="W9:Z9"/>
    <mergeCell ref="C33:F33"/>
    <mergeCell ref="H33:K33"/>
    <mergeCell ref="M33:P33"/>
    <mergeCell ref="R33:U33"/>
    <mergeCell ref="W33:Z33"/>
    <mergeCell ref="C3:F3"/>
    <mergeCell ref="H3:K3"/>
    <mergeCell ref="M3:P3"/>
    <mergeCell ref="R3:U3"/>
    <mergeCell ref="W3:Z3"/>
    <mergeCell ref="C9:F9"/>
  </mergeCells>
  <hyperlinks>
    <hyperlink ref="A2" location="Index!A1" display="Index" xr:uid="{5AB32474-83B1-42EB-B1D1-19A3FA706303}"/>
  </hyperlinks>
  <pageMargins left="0.25" right="0.25" top="0.75" bottom="0.75" header="0.3" footer="0.3"/>
  <pageSetup paperSize="9" scale="58"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11C5-502E-4D0A-92A2-06FA7D5CC1F7}">
  <dimension ref="A1:S11"/>
  <sheetViews>
    <sheetView showGridLines="0" zoomScaleNormal="100" zoomScaleSheetLayoutView="80" workbookViewId="0">
      <selection activeCell="C8" sqref="C8"/>
    </sheetView>
  </sheetViews>
  <sheetFormatPr defaultRowHeight="14.5"/>
  <cols>
    <col min="1" max="1" width="6.1796875" customWidth="1"/>
    <col min="2" max="2" width="16.7265625" customWidth="1"/>
    <col min="3" max="3" width="11.81640625" customWidth="1"/>
    <col min="4" max="4" width="12" customWidth="1"/>
    <col min="6" max="6" width="8.1796875" customWidth="1"/>
    <col min="7" max="7" width="3.26953125" customWidth="1"/>
    <col min="8" max="8" width="12.1796875" customWidth="1"/>
    <col min="9" max="9" width="11.1796875" customWidth="1"/>
  </cols>
  <sheetData>
    <row r="1" spans="1:19">
      <c r="A1" s="2" t="s">
        <v>49</v>
      </c>
      <c r="B1" s="112" t="s">
        <v>86</v>
      </c>
      <c r="C1" s="16"/>
      <c r="D1" s="16"/>
      <c r="E1" s="16"/>
      <c r="F1" s="16"/>
      <c r="G1" s="16"/>
      <c r="H1" s="16"/>
      <c r="I1" s="16"/>
      <c r="J1" s="16"/>
      <c r="K1" s="16"/>
    </row>
    <row r="2" spans="1:19">
      <c r="B2" s="296" t="s">
        <v>71</v>
      </c>
      <c r="C2" s="295">
        <v>2017</v>
      </c>
      <c r="D2" s="295"/>
      <c r="E2" s="295"/>
      <c r="F2" s="295"/>
      <c r="H2" s="295">
        <v>2018</v>
      </c>
      <c r="I2" s="295"/>
      <c r="J2" s="295"/>
      <c r="K2" s="295"/>
      <c r="L2" s="295" t="s">
        <v>87</v>
      </c>
      <c r="M2" s="295"/>
      <c r="N2" s="295"/>
      <c r="O2" s="295"/>
      <c r="P2" s="295" t="s">
        <v>88</v>
      </c>
      <c r="Q2" s="295"/>
      <c r="R2" s="295"/>
      <c r="S2" s="295"/>
    </row>
    <row r="3" spans="1:19" ht="35.5">
      <c r="B3" s="297"/>
      <c r="C3" s="26" t="s">
        <v>89</v>
      </c>
      <c r="D3" s="26" t="s">
        <v>90</v>
      </c>
      <c r="E3" s="27" t="s">
        <v>91</v>
      </c>
      <c r="F3" s="27" t="s">
        <v>73</v>
      </c>
      <c r="G3" s="16"/>
      <c r="H3" s="26" t="s">
        <v>89</v>
      </c>
      <c r="I3" s="26" t="s">
        <v>90</v>
      </c>
      <c r="J3" s="27" t="s">
        <v>91</v>
      </c>
      <c r="K3" s="27" t="s">
        <v>73</v>
      </c>
      <c r="L3" s="26" t="s">
        <v>89</v>
      </c>
      <c r="M3" s="26" t="s">
        <v>90</v>
      </c>
      <c r="N3" s="27" t="s">
        <v>91</v>
      </c>
      <c r="O3" s="27" t="s">
        <v>73</v>
      </c>
      <c r="P3" s="213" t="s">
        <v>89</v>
      </c>
      <c r="Q3" s="213" t="s">
        <v>90</v>
      </c>
      <c r="R3" s="38" t="s">
        <v>91</v>
      </c>
      <c r="S3" s="38" t="s">
        <v>73</v>
      </c>
    </row>
    <row r="4" spans="1:19">
      <c r="B4" s="71" t="s">
        <v>92</v>
      </c>
      <c r="C4" s="30">
        <v>80.400000000000006</v>
      </c>
      <c r="D4" s="30">
        <v>81.7</v>
      </c>
      <c r="E4" s="30">
        <f>C4-D4</f>
        <v>-1.2999999999999972</v>
      </c>
      <c r="F4" s="30">
        <f>C4/D4</f>
        <v>0.98408812729498163</v>
      </c>
      <c r="H4" s="19">
        <v>79.3</v>
      </c>
      <c r="I4" s="19">
        <v>81.2</v>
      </c>
      <c r="J4" s="30">
        <f>H4-I4</f>
        <v>-1.9000000000000057</v>
      </c>
      <c r="K4" s="30">
        <f>H4/I4</f>
        <v>0.97660098522167482</v>
      </c>
      <c r="L4" s="200">
        <v>77.900000000000006</v>
      </c>
      <c r="M4" s="158">
        <v>81</v>
      </c>
      <c r="N4" s="158">
        <f>L4-M4</f>
        <v>-3.0999999999999943</v>
      </c>
      <c r="O4" s="158">
        <f>L4/M4</f>
        <v>0.96172839506172847</v>
      </c>
      <c r="P4" s="281">
        <v>75.099999999999994</v>
      </c>
      <c r="Q4" s="281">
        <v>79.2</v>
      </c>
      <c r="R4" s="281">
        <f>P4-Q4</f>
        <v>-4.1000000000000085</v>
      </c>
      <c r="S4" s="281">
        <f>P4/Q4</f>
        <v>0.94823232323232309</v>
      </c>
    </row>
    <row r="5" spans="1:19">
      <c r="B5" s="71" t="s">
        <v>93</v>
      </c>
      <c r="C5" s="30">
        <v>48.1</v>
      </c>
      <c r="D5" s="30">
        <v>56</v>
      </c>
      <c r="E5" s="30">
        <f t="shared" ref="E5:E7" si="0">C5-D5</f>
        <v>-7.8999999999999986</v>
      </c>
      <c r="F5" s="30">
        <f t="shared" ref="F5:F7" si="1">C5/D5</f>
        <v>0.85892857142857149</v>
      </c>
      <c r="H5" s="19">
        <v>52.8</v>
      </c>
      <c r="I5" s="19">
        <v>56.7</v>
      </c>
      <c r="J5" s="30">
        <f t="shared" ref="J5:J7" si="2">H5-I5</f>
        <v>-3.9000000000000057</v>
      </c>
      <c r="K5" s="30">
        <f t="shared" ref="K5:K7" si="3">H5/I5</f>
        <v>0.93121693121693117</v>
      </c>
      <c r="L5" s="19">
        <v>51.8</v>
      </c>
      <c r="M5" s="30">
        <v>56</v>
      </c>
      <c r="N5" s="30">
        <f t="shared" ref="N5:N7" si="4">L5-M5</f>
        <v>-4.2000000000000028</v>
      </c>
      <c r="O5" s="30">
        <f t="shared" ref="O5:O7" si="5">L5/M5</f>
        <v>0.92499999999999993</v>
      </c>
      <c r="P5" s="30">
        <v>52</v>
      </c>
      <c r="Q5" s="30">
        <v>59.9</v>
      </c>
      <c r="R5" s="30">
        <f t="shared" ref="R5:R7" si="6">P5-Q5</f>
        <v>-7.8999999999999986</v>
      </c>
      <c r="S5" s="30">
        <f t="shared" ref="S5:S7" si="7">P5/Q5</f>
        <v>0.86811352253756258</v>
      </c>
    </row>
    <row r="6" spans="1:19">
      <c r="B6" s="71" t="s">
        <v>94</v>
      </c>
      <c r="C6" s="30">
        <v>44</v>
      </c>
      <c r="D6" s="30">
        <v>52.8</v>
      </c>
      <c r="E6" s="30">
        <f t="shared" si="0"/>
        <v>-8.7999999999999972</v>
      </c>
      <c r="F6" s="30">
        <f t="shared" si="1"/>
        <v>0.83333333333333337</v>
      </c>
      <c r="H6" s="19">
        <v>47.1</v>
      </c>
      <c r="I6" s="19">
        <v>53.1</v>
      </c>
      <c r="J6" s="30">
        <f t="shared" si="2"/>
        <v>-6</v>
      </c>
      <c r="K6" s="30">
        <f t="shared" si="3"/>
        <v>0.88700564971751417</v>
      </c>
      <c r="L6" s="19">
        <v>47.6</v>
      </c>
      <c r="M6" s="19">
        <v>53.3</v>
      </c>
      <c r="N6" s="30">
        <f t="shared" si="4"/>
        <v>-5.6999999999999957</v>
      </c>
      <c r="O6" s="30">
        <f t="shared" si="5"/>
        <v>0.89305816135084437</v>
      </c>
      <c r="P6" s="30">
        <v>51</v>
      </c>
      <c r="Q6" s="19">
        <v>59.4</v>
      </c>
      <c r="R6" s="30">
        <f t="shared" si="6"/>
        <v>-8.3999999999999986</v>
      </c>
      <c r="S6" s="30">
        <f t="shared" si="7"/>
        <v>0.85858585858585856</v>
      </c>
    </row>
    <row r="7" spans="1:19">
      <c r="B7" s="25" t="s">
        <v>95</v>
      </c>
      <c r="C7" s="20">
        <v>62.1</v>
      </c>
      <c r="D7" s="20">
        <v>66.099999999999994</v>
      </c>
      <c r="E7" s="20">
        <f t="shared" si="0"/>
        <v>-3.9999999999999929</v>
      </c>
      <c r="F7" s="20">
        <f t="shared" si="1"/>
        <v>0.93948562783661127</v>
      </c>
      <c r="G7" s="16"/>
      <c r="H7" s="20">
        <v>63.5</v>
      </c>
      <c r="I7" s="20">
        <v>66.2</v>
      </c>
      <c r="J7" s="20">
        <f t="shared" si="2"/>
        <v>-2.7000000000000028</v>
      </c>
      <c r="K7" s="20">
        <f t="shared" si="3"/>
        <v>0.95921450151057397</v>
      </c>
      <c r="L7" s="20">
        <v>62.8</v>
      </c>
      <c r="M7" s="20">
        <v>65.900000000000006</v>
      </c>
      <c r="N7" s="20">
        <f t="shared" si="4"/>
        <v>-3.1000000000000085</v>
      </c>
      <c r="O7" s="20">
        <f t="shared" si="5"/>
        <v>0.9529590288315628</v>
      </c>
      <c r="P7" s="20">
        <v>63.1</v>
      </c>
      <c r="Q7" s="20">
        <v>68.3</v>
      </c>
      <c r="R7" s="20">
        <f t="shared" si="6"/>
        <v>-5.1999999999999957</v>
      </c>
      <c r="S7" s="20">
        <f t="shared" si="7"/>
        <v>0.92386530014641299</v>
      </c>
    </row>
    <row r="8" spans="1:19">
      <c r="B8" s="10" t="s">
        <v>96</v>
      </c>
    </row>
    <row r="9" spans="1:19">
      <c r="B9" s="22" t="s">
        <v>97</v>
      </c>
    </row>
    <row r="10" spans="1:19">
      <c r="B10" s="22" t="s">
        <v>261</v>
      </c>
    </row>
    <row r="11" spans="1:19">
      <c r="B11" s="22" t="s">
        <v>262</v>
      </c>
    </row>
  </sheetData>
  <mergeCells count="5">
    <mergeCell ref="C2:F2"/>
    <mergeCell ref="H2:K2"/>
    <mergeCell ref="B2:B3"/>
    <mergeCell ref="L2:O2"/>
    <mergeCell ref="P2:S2"/>
  </mergeCells>
  <hyperlinks>
    <hyperlink ref="A1" location="Index!A1" display="Index" xr:uid="{56E2195C-154C-4AFA-B52E-6314366BDC63}"/>
  </hyperlinks>
  <pageMargins left="0.7" right="0.7" top="0.75" bottom="0.75" header="0.3" footer="0.3"/>
  <pageSetup paperSize="9" scale="98" orientation="landscape" r:id="rId1"/>
  <headerFooter>
    <oddFooter>&amp;L&amp;1#&amp;"Calibri"&amp;11&amp;K000000OFFICIAL: Sensitive</oddFooter>
  </headerFooter>
  <colBreaks count="1" manualBreakCount="1">
    <brk id="11" max="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A9E9-B363-46F4-8570-681292ADD799}">
  <dimension ref="A1:AE1048557"/>
  <sheetViews>
    <sheetView showGridLines="0" zoomScaleNormal="100" zoomScaleSheetLayoutView="70" workbookViewId="0">
      <selection activeCell="B21" sqref="B21"/>
    </sheetView>
  </sheetViews>
  <sheetFormatPr defaultRowHeight="14.5"/>
  <cols>
    <col min="1" max="1" width="6.7265625" customWidth="1"/>
    <col min="2" max="2" width="10.54296875" customWidth="1"/>
    <col min="3" max="3" width="13.81640625" customWidth="1"/>
    <col min="4" max="4" width="15.81640625" customWidth="1"/>
    <col min="5" max="5" width="12.81640625" customWidth="1"/>
    <col min="6" max="6" width="11.81640625" customWidth="1"/>
    <col min="7" max="7" width="6.81640625" customWidth="1"/>
    <col min="8" max="8" width="12.26953125" customWidth="1"/>
    <col min="9" max="9" width="17" customWidth="1"/>
    <col min="11" max="11" width="8.81640625" bestFit="1" customWidth="1"/>
    <col min="12" max="12" width="5.54296875" customWidth="1"/>
    <col min="13" max="13" width="12.81640625" customWidth="1"/>
    <col min="14" max="14" width="16.26953125" customWidth="1"/>
    <col min="17" max="17" width="5.7265625" customWidth="1"/>
    <col min="18" max="18" width="12" customWidth="1"/>
    <col min="19" max="19" width="15.7265625" customWidth="1"/>
    <col min="22" max="22" width="4.81640625" customWidth="1"/>
    <col min="23" max="23" width="12" customWidth="1"/>
    <col min="24" max="24" width="16.54296875" customWidth="1"/>
    <col min="27" max="27" width="6.453125" customWidth="1"/>
    <col min="28" max="28" width="11.7265625" customWidth="1"/>
    <col min="29" max="29" width="15.453125" customWidth="1"/>
  </cols>
  <sheetData>
    <row r="1" spans="1:31">
      <c r="A1" s="2" t="s">
        <v>49</v>
      </c>
      <c r="B1" s="292" t="s">
        <v>65</v>
      </c>
      <c r="C1" s="292"/>
      <c r="D1" s="292"/>
    </row>
    <row r="2" spans="1:31">
      <c r="B2" s="113" t="s">
        <v>98</v>
      </c>
      <c r="C2" s="113"/>
      <c r="D2" s="113"/>
      <c r="E2" s="113"/>
      <c r="F2" s="113"/>
    </row>
    <row r="3" spans="1:31">
      <c r="B3" s="36"/>
      <c r="C3" s="294">
        <v>2014</v>
      </c>
      <c r="D3" s="294"/>
      <c r="E3" s="294"/>
      <c r="F3" s="294"/>
      <c r="G3" s="75"/>
      <c r="H3" s="294">
        <v>2015</v>
      </c>
      <c r="I3" s="294"/>
      <c r="J3" s="294"/>
      <c r="K3" s="294"/>
      <c r="L3" s="19"/>
      <c r="M3" s="294">
        <v>2016</v>
      </c>
      <c r="N3" s="294"/>
      <c r="O3" s="294"/>
      <c r="P3" s="294"/>
      <c r="Q3" s="19"/>
      <c r="R3" s="294">
        <v>2017</v>
      </c>
      <c r="S3" s="294"/>
      <c r="T3" s="294"/>
      <c r="U3" s="294"/>
      <c r="V3" s="19"/>
      <c r="W3" s="294">
        <v>2018</v>
      </c>
      <c r="X3" s="294"/>
      <c r="Y3" s="294"/>
      <c r="Z3" s="294"/>
      <c r="AA3" s="19"/>
      <c r="AB3" s="294">
        <v>2019</v>
      </c>
      <c r="AC3" s="294"/>
      <c r="AD3" s="294"/>
      <c r="AE3" s="294"/>
    </row>
    <row r="4" spans="1:31" s="186" customFormat="1" ht="23">
      <c r="B4" s="182" t="s">
        <v>71</v>
      </c>
      <c r="C4" s="181" t="s">
        <v>62</v>
      </c>
      <c r="D4" s="181" t="s">
        <v>72</v>
      </c>
      <c r="E4" s="183" t="s">
        <v>91</v>
      </c>
      <c r="F4" s="183" t="s">
        <v>73</v>
      </c>
      <c r="G4" s="184"/>
      <c r="H4" s="181" t="s">
        <v>62</v>
      </c>
      <c r="I4" s="181" t="s">
        <v>72</v>
      </c>
      <c r="J4" s="183" t="s">
        <v>91</v>
      </c>
      <c r="K4" s="183" t="s">
        <v>73</v>
      </c>
      <c r="L4" s="185"/>
      <c r="M4" s="181" t="s">
        <v>62</v>
      </c>
      <c r="N4" s="181" t="s">
        <v>72</v>
      </c>
      <c r="O4" s="183" t="s">
        <v>91</v>
      </c>
      <c r="P4" s="183" t="s">
        <v>73</v>
      </c>
      <c r="Q4" s="185"/>
      <c r="R4" s="181" t="s">
        <v>62</v>
      </c>
      <c r="S4" s="181" t="s">
        <v>72</v>
      </c>
      <c r="T4" s="183" t="s">
        <v>91</v>
      </c>
      <c r="U4" s="183" t="s">
        <v>73</v>
      </c>
      <c r="V4" s="185"/>
      <c r="W4" s="181" t="s">
        <v>62</v>
      </c>
      <c r="X4" s="181" t="s">
        <v>72</v>
      </c>
      <c r="Y4" s="183" t="s">
        <v>91</v>
      </c>
      <c r="Z4" s="183" t="s">
        <v>73</v>
      </c>
      <c r="AA4" s="185"/>
      <c r="AB4" s="181" t="s">
        <v>62</v>
      </c>
      <c r="AC4" s="181" t="s">
        <v>72</v>
      </c>
      <c r="AD4" s="183" t="s">
        <v>91</v>
      </c>
      <c r="AE4" s="183" t="s">
        <v>73</v>
      </c>
    </row>
    <row r="5" spans="1:31">
      <c r="B5" s="24" t="s">
        <v>99</v>
      </c>
      <c r="C5" s="187">
        <v>88.59999999999998</v>
      </c>
      <c r="D5" s="187">
        <v>93.133333333333326</v>
      </c>
      <c r="E5" s="188">
        <f>(C5-D5)</f>
        <v>-4.5333333333333456</v>
      </c>
      <c r="F5" s="188">
        <f>C5/D5</f>
        <v>0.95132426628489608</v>
      </c>
      <c r="G5" s="189"/>
      <c r="H5" s="187">
        <v>89.09999999999998</v>
      </c>
      <c r="I5" s="187">
        <v>93.699999999999989</v>
      </c>
      <c r="J5" s="188">
        <f>(H5-I5)</f>
        <v>-4.6000000000000085</v>
      </c>
      <c r="K5" s="188">
        <f>H5/I5</f>
        <v>0.95090715048025609</v>
      </c>
      <c r="L5" s="185"/>
      <c r="M5" s="187">
        <v>89.40000000000002</v>
      </c>
      <c r="N5" s="187">
        <v>93.59999999999998</v>
      </c>
      <c r="O5" s="188">
        <f>M5-N5</f>
        <v>-4.1999999999999602</v>
      </c>
      <c r="P5" s="188">
        <f>M5/N5</f>
        <v>0.95512820512820551</v>
      </c>
      <c r="Q5" s="185"/>
      <c r="R5" s="187">
        <v>89.09999999999998</v>
      </c>
      <c r="S5" s="187">
        <v>93.3</v>
      </c>
      <c r="T5" s="188">
        <f>R5-S5</f>
        <v>-4.2000000000000171</v>
      </c>
      <c r="U5" s="188">
        <f>R5/S5</f>
        <v>0.95498392282958178</v>
      </c>
      <c r="V5" s="185"/>
      <c r="W5" s="187">
        <v>89.166666666666671</v>
      </c>
      <c r="X5" s="187">
        <v>93.09999999999998</v>
      </c>
      <c r="Y5" s="188">
        <f>W5-X5</f>
        <v>-3.9333333333333087</v>
      </c>
      <c r="Z5" s="188">
        <f>W5/X5</f>
        <v>0.9577515216612964</v>
      </c>
      <c r="AA5" s="185"/>
      <c r="AB5" s="187">
        <v>87.466666666666654</v>
      </c>
      <c r="AC5" s="187">
        <v>92.366666666666674</v>
      </c>
      <c r="AD5" s="190">
        <f>AB5-AC5</f>
        <v>-4.9000000000000199</v>
      </c>
      <c r="AE5" s="190">
        <f>AB5/AC5</f>
        <v>0.94695055936485006</v>
      </c>
    </row>
    <row r="6" spans="1:31">
      <c r="B6" s="24" t="s">
        <v>100</v>
      </c>
      <c r="C6" s="187">
        <v>89.366666666666674</v>
      </c>
      <c r="D6" s="187">
        <v>93.40000000000002</v>
      </c>
      <c r="E6" s="188">
        <f t="shared" ref="E6:E14" si="0">(C6-D6)</f>
        <v>-4.0333333333333456</v>
      </c>
      <c r="F6" s="188">
        <f t="shared" ref="F6:F14" si="1">C6/D6</f>
        <v>0.95681655960028533</v>
      </c>
      <c r="G6" s="189"/>
      <c r="H6" s="187">
        <v>89.90000000000002</v>
      </c>
      <c r="I6" s="187">
        <v>94</v>
      </c>
      <c r="J6" s="188">
        <f t="shared" ref="J6:J14" si="2">(H6-I6)</f>
        <v>-4.0999999999999801</v>
      </c>
      <c r="K6" s="188">
        <f t="shared" ref="K6:K14" si="3">H6/I6</f>
        <v>0.9563829787234045</v>
      </c>
      <c r="L6" s="185"/>
      <c r="M6" s="187">
        <v>89.59999999999998</v>
      </c>
      <c r="N6" s="187">
        <v>93.833333333333329</v>
      </c>
      <c r="O6" s="188">
        <f t="shared" ref="O6:O14" si="4">M6-N6</f>
        <v>-4.2333333333333485</v>
      </c>
      <c r="P6" s="188">
        <f t="shared" ref="P6:P14" si="5">M6/N6</f>
        <v>0.95488454706927162</v>
      </c>
      <c r="Q6" s="185"/>
      <c r="R6" s="187">
        <v>89.8</v>
      </c>
      <c r="S6" s="187">
        <v>93.566666666666663</v>
      </c>
      <c r="T6" s="188">
        <f t="shared" ref="T6:T14" si="6">R6-S6</f>
        <v>-3.7666666666666657</v>
      </c>
      <c r="U6" s="188">
        <f t="shared" ref="U6:U14" si="7">R6/S6</f>
        <v>0.95974349839686501</v>
      </c>
      <c r="V6" s="185"/>
      <c r="W6" s="187">
        <v>89.5</v>
      </c>
      <c r="X6" s="187">
        <v>93.433333333333337</v>
      </c>
      <c r="Y6" s="188">
        <f t="shared" ref="Y6:Y14" si="8">W6-X6</f>
        <v>-3.9333333333333371</v>
      </c>
      <c r="Z6" s="188">
        <f t="shared" ref="Z6:Z14" si="9">W6/X6</f>
        <v>0.95790224759186582</v>
      </c>
      <c r="AA6" s="185"/>
      <c r="AB6" s="187">
        <v>88.866666666666674</v>
      </c>
      <c r="AC6" s="187">
        <v>92.5</v>
      </c>
      <c r="AD6" s="190">
        <f t="shared" ref="AD6:AD14" si="10">AB6-AC6</f>
        <v>-3.6333333333333258</v>
      </c>
      <c r="AE6" s="190">
        <f t="shared" ref="AE6:AE14" si="11">AB6/AC6</f>
        <v>0.96072072072072079</v>
      </c>
    </row>
    <row r="7" spans="1:31">
      <c r="B7" s="24" t="s">
        <v>74</v>
      </c>
      <c r="C7" s="187">
        <v>89</v>
      </c>
      <c r="D7" s="187">
        <v>93.5</v>
      </c>
      <c r="E7" s="188">
        <f t="shared" si="0"/>
        <v>-4.5</v>
      </c>
      <c r="F7" s="188">
        <f t="shared" si="1"/>
        <v>0.95187165775401072</v>
      </c>
      <c r="G7" s="189"/>
      <c r="H7" s="187">
        <v>89.466666666666654</v>
      </c>
      <c r="I7" s="187">
        <v>94.166666666666671</v>
      </c>
      <c r="J7" s="188">
        <f t="shared" si="2"/>
        <v>-4.7000000000000171</v>
      </c>
      <c r="K7" s="188">
        <f t="shared" si="3"/>
        <v>0.95008849557522101</v>
      </c>
      <c r="L7" s="185"/>
      <c r="M7" s="187">
        <v>89.8</v>
      </c>
      <c r="N7" s="187">
        <v>94.033333333333346</v>
      </c>
      <c r="O7" s="188">
        <f t="shared" si="4"/>
        <v>-4.2333333333333485</v>
      </c>
      <c r="P7" s="188">
        <f t="shared" si="5"/>
        <v>0.95498050336759999</v>
      </c>
      <c r="Q7" s="185"/>
      <c r="R7" s="187">
        <v>89.7</v>
      </c>
      <c r="S7" s="187">
        <v>93.7</v>
      </c>
      <c r="T7" s="188">
        <f t="shared" si="6"/>
        <v>-4</v>
      </c>
      <c r="U7" s="188">
        <f t="shared" si="7"/>
        <v>0.95731056563500538</v>
      </c>
      <c r="V7" s="185"/>
      <c r="W7" s="187">
        <v>89.566666666666663</v>
      </c>
      <c r="X7" s="187">
        <v>93.5</v>
      </c>
      <c r="Y7" s="188">
        <f t="shared" si="8"/>
        <v>-3.9333333333333371</v>
      </c>
      <c r="Z7" s="188">
        <f t="shared" si="9"/>
        <v>0.95793226381461671</v>
      </c>
      <c r="AA7" s="185"/>
      <c r="AB7" s="187">
        <v>88.09999999999998</v>
      </c>
      <c r="AC7" s="187">
        <v>92.90000000000002</v>
      </c>
      <c r="AD7" s="190">
        <f t="shared" si="10"/>
        <v>-4.8000000000000398</v>
      </c>
      <c r="AE7" s="190">
        <f t="shared" si="11"/>
        <v>0.94833153928955827</v>
      </c>
    </row>
    <row r="8" spans="1:31">
      <c r="B8" s="24" t="s">
        <v>101</v>
      </c>
      <c r="C8" s="187">
        <v>89.533333333333346</v>
      </c>
      <c r="D8" s="187">
        <v>93.433333333333337</v>
      </c>
      <c r="E8" s="188">
        <f t="shared" si="0"/>
        <v>-3.8999999999999915</v>
      </c>
      <c r="F8" s="188">
        <f t="shared" si="1"/>
        <v>0.95825900820549426</v>
      </c>
      <c r="G8" s="189"/>
      <c r="H8" s="187">
        <v>89.333333333333329</v>
      </c>
      <c r="I8" s="187">
        <v>94.066666666666663</v>
      </c>
      <c r="J8" s="188">
        <f t="shared" si="2"/>
        <v>-4.7333333333333343</v>
      </c>
      <c r="K8" s="188">
        <f t="shared" si="3"/>
        <v>0.94968107725017714</v>
      </c>
      <c r="L8" s="185"/>
      <c r="M8" s="187">
        <v>89.2</v>
      </c>
      <c r="N8" s="187">
        <v>93.90000000000002</v>
      </c>
      <c r="O8" s="188">
        <f t="shared" si="4"/>
        <v>-4.7000000000000171</v>
      </c>
      <c r="P8" s="188">
        <f t="shared" si="5"/>
        <v>0.9499467518636846</v>
      </c>
      <c r="Q8" s="185"/>
      <c r="R8" s="187">
        <v>88.5</v>
      </c>
      <c r="S8" s="187">
        <v>93.59999999999998</v>
      </c>
      <c r="T8" s="188">
        <f t="shared" si="6"/>
        <v>-5.0999999999999801</v>
      </c>
      <c r="U8" s="188">
        <f t="shared" si="7"/>
        <v>0.94551282051282071</v>
      </c>
      <c r="V8" s="185"/>
      <c r="W8" s="187">
        <v>88.800000000000011</v>
      </c>
      <c r="X8" s="187">
        <v>93.5</v>
      </c>
      <c r="Y8" s="188">
        <f t="shared" si="8"/>
        <v>-4.6999999999999886</v>
      </c>
      <c r="Z8" s="188">
        <f t="shared" si="9"/>
        <v>0.9497326203208557</v>
      </c>
      <c r="AA8" s="185"/>
      <c r="AB8" s="187">
        <v>88.066666666666663</v>
      </c>
      <c r="AC8" s="187">
        <v>92.699999999999989</v>
      </c>
      <c r="AD8" s="190">
        <f t="shared" si="10"/>
        <v>-4.6333333333333258</v>
      </c>
      <c r="AE8" s="190">
        <f t="shared" si="11"/>
        <v>0.95001797914419284</v>
      </c>
    </row>
    <row r="9" spans="1:31">
      <c r="B9" s="24" t="s">
        <v>75</v>
      </c>
      <c r="C9" s="187">
        <v>88.09999999999998</v>
      </c>
      <c r="D9" s="187">
        <v>93.333333333333329</v>
      </c>
      <c r="E9" s="188">
        <f t="shared" si="0"/>
        <v>-5.2333333333333485</v>
      </c>
      <c r="F9" s="188">
        <f t="shared" si="1"/>
        <v>0.94392857142857123</v>
      </c>
      <c r="G9" s="189"/>
      <c r="H9" s="187">
        <v>89.5</v>
      </c>
      <c r="I9" s="187">
        <v>94.066666666666677</v>
      </c>
      <c r="J9" s="188">
        <f t="shared" si="2"/>
        <v>-4.5666666666666771</v>
      </c>
      <c r="K9" s="188">
        <f t="shared" si="3"/>
        <v>0.95145287030474834</v>
      </c>
      <c r="L9" s="185"/>
      <c r="M9" s="187">
        <v>89.266666666666666</v>
      </c>
      <c r="N9" s="187">
        <v>93.833333333333329</v>
      </c>
      <c r="O9" s="188">
        <f t="shared" si="4"/>
        <v>-4.5666666666666629</v>
      </c>
      <c r="P9" s="188">
        <f t="shared" si="5"/>
        <v>0.95133214920071052</v>
      </c>
      <c r="Q9" s="185"/>
      <c r="R9" s="187">
        <v>88.866666666666674</v>
      </c>
      <c r="S9" s="187">
        <v>93.533333333333346</v>
      </c>
      <c r="T9" s="188">
        <f t="shared" si="6"/>
        <v>-4.6666666666666714</v>
      </c>
      <c r="U9" s="188">
        <f t="shared" si="7"/>
        <v>0.95010691375623657</v>
      </c>
      <c r="V9" s="185"/>
      <c r="W9" s="187">
        <v>87.800000000000011</v>
      </c>
      <c r="X9" s="187">
        <v>93.266666666666666</v>
      </c>
      <c r="Y9" s="188">
        <f t="shared" si="8"/>
        <v>-5.4666666666666544</v>
      </c>
      <c r="Z9" s="188">
        <f t="shared" si="9"/>
        <v>0.94138670478913522</v>
      </c>
      <c r="AA9" s="185"/>
      <c r="AB9" s="187">
        <v>87.90000000000002</v>
      </c>
      <c r="AC9" s="187">
        <v>92.699999999999989</v>
      </c>
      <c r="AD9" s="190">
        <f t="shared" si="10"/>
        <v>-4.7999999999999687</v>
      </c>
      <c r="AE9" s="190">
        <f t="shared" si="11"/>
        <v>0.94822006472491938</v>
      </c>
    </row>
    <row r="10" spans="1:31">
      <c r="B10" s="24" t="s">
        <v>102</v>
      </c>
      <c r="C10" s="187">
        <v>87.833333333333329</v>
      </c>
      <c r="D10" s="187">
        <v>93.166666666666671</v>
      </c>
      <c r="E10" s="188">
        <f t="shared" si="0"/>
        <v>-5.3333333333333428</v>
      </c>
      <c r="F10" s="188">
        <f t="shared" si="1"/>
        <v>0.94275491949910539</v>
      </c>
      <c r="G10" s="189"/>
      <c r="H10" s="187">
        <v>89.066666666666663</v>
      </c>
      <c r="I10" s="187">
        <v>93.866666666666674</v>
      </c>
      <c r="J10" s="188">
        <f t="shared" si="2"/>
        <v>-4.8000000000000114</v>
      </c>
      <c r="K10" s="188">
        <f t="shared" si="3"/>
        <v>0.94886363636363624</v>
      </c>
      <c r="L10" s="185"/>
      <c r="M10" s="187">
        <v>89.366666666666674</v>
      </c>
      <c r="N10" s="187">
        <v>93.633333333333326</v>
      </c>
      <c r="O10" s="188">
        <f t="shared" si="4"/>
        <v>-4.2666666666666515</v>
      </c>
      <c r="P10" s="188">
        <f t="shared" si="5"/>
        <v>0.95443218227127102</v>
      </c>
      <c r="Q10" s="185"/>
      <c r="R10" s="187">
        <v>88.333333333333329</v>
      </c>
      <c r="S10" s="187">
        <v>93.266666666666666</v>
      </c>
      <c r="T10" s="188">
        <f t="shared" si="6"/>
        <v>-4.9333333333333371</v>
      </c>
      <c r="U10" s="188">
        <f t="shared" si="7"/>
        <v>0.94710507505360964</v>
      </c>
      <c r="V10" s="185"/>
      <c r="W10" s="187">
        <v>88.133333333333326</v>
      </c>
      <c r="X10" s="187">
        <v>93.033333333333346</v>
      </c>
      <c r="Y10" s="188">
        <f t="shared" si="8"/>
        <v>-4.9000000000000199</v>
      </c>
      <c r="Z10" s="188">
        <f t="shared" si="9"/>
        <v>0.9473307058402004</v>
      </c>
      <c r="AA10" s="185"/>
      <c r="AB10" s="187">
        <v>86.40000000000002</v>
      </c>
      <c r="AC10" s="187">
        <v>92.3</v>
      </c>
      <c r="AD10" s="190">
        <f t="shared" si="10"/>
        <v>-5.8999999999999773</v>
      </c>
      <c r="AE10" s="190">
        <f t="shared" si="11"/>
        <v>0.93607800650054196</v>
      </c>
    </row>
    <row r="11" spans="1:31">
      <c r="B11" s="24" t="s">
        <v>76</v>
      </c>
      <c r="C11" s="187">
        <v>84.6</v>
      </c>
      <c r="D11" s="187">
        <v>92.733333333333334</v>
      </c>
      <c r="E11" s="188">
        <f t="shared" si="0"/>
        <v>-8.13333333333334</v>
      </c>
      <c r="F11" s="188">
        <f t="shared" si="1"/>
        <v>0.91229331416247295</v>
      </c>
      <c r="G11" s="189"/>
      <c r="H11" s="187">
        <v>86.266666666666666</v>
      </c>
      <c r="I11" s="187">
        <v>93.8</v>
      </c>
      <c r="J11" s="188">
        <f t="shared" si="2"/>
        <v>-7.5333333333333314</v>
      </c>
      <c r="K11" s="188">
        <f t="shared" si="3"/>
        <v>0.91968727789623317</v>
      </c>
      <c r="L11" s="185"/>
      <c r="M11" s="187">
        <v>86.966666666666654</v>
      </c>
      <c r="N11" s="187">
        <v>93.766666666666666</v>
      </c>
      <c r="O11" s="188">
        <f t="shared" si="4"/>
        <v>-6.8000000000000114</v>
      </c>
      <c r="P11" s="188">
        <f t="shared" si="5"/>
        <v>0.92747955918947733</v>
      </c>
      <c r="Q11" s="185"/>
      <c r="R11" s="187">
        <v>86.5</v>
      </c>
      <c r="S11" s="187">
        <v>93.533333333333346</v>
      </c>
      <c r="T11" s="188">
        <f t="shared" si="6"/>
        <v>-7.0333333333333456</v>
      </c>
      <c r="U11" s="188">
        <f t="shared" si="7"/>
        <v>0.9248039914468994</v>
      </c>
      <c r="V11" s="185"/>
      <c r="W11" s="187">
        <v>85.633333333333326</v>
      </c>
      <c r="X11" s="187">
        <v>93.09999999999998</v>
      </c>
      <c r="Y11" s="188">
        <f t="shared" si="8"/>
        <v>-7.4666666666666544</v>
      </c>
      <c r="Z11" s="188">
        <f t="shared" si="9"/>
        <v>0.91979949874686728</v>
      </c>
      <c r="AA11" s="185"/>
      <c r="AB11" s="187">
        <v>84.5</v>
      </c>
      <c r="AC11" s="187">
        <v>92.366666666666674</v>
      </c>
      <c r="AD11" s="190">
        <f t="shared" si="10"/>
        <v>-7.8666666666666742</v>
      </c>
      <c r="AE11" s="190">
        <f t="shared" si="11"/>
        <v>0.91483219054492959</v>
      </c>
    </row>
    <row r="12" spans="1:31">
      <c r="B12" s="24" t="s">
        <v>103</v>
      </c>
      <c r="C12" s="187">
        <v>82.1</v>
      </c>
      <c r="D12" s="187">
        <v>91.033333333333346</v>
      </c>
      <c r="E12" s="188">
        <f t="shared" si="0"/>
        <v>-8.9333333333333513</v>
      </c>
      <c r="F12" s="188">
        <f t="shared" si="1"/>
        <v>0.90186744782131067</v>
      </c>
      <c r="G12" s="189"/>
      <c r="H12" s="187">
        <v>82.3</v>
      </c>
      <c r="I12" s="187">
        <v>91.633333333333326</v>
      </c>
      <c r="J12" s="188">
        <f t="shared" si="2"/>
        <v>-9.3333333333333286</v>
      </c>
      <c r="K12" s="188">
        <f t="shared" si="3"/>
        <v>0.89814477991997099</v>
      </c>
      <c r="L12" s="185"/>
      <c r="M12" s="187">
        <v>83.233333333333334</v>
      </c>
      <c r="N12" s="187">
        <v>91.633333333333326</v>
      </c>
      <c r="O12" s="188">
        <f t="shared" si="4"/>
        <v>-8.3999999999999915</v>
      </c>
      <c r="P12" s="188">
        <f t="shared" si="5"/>
        <v>0.90833030192797393</v>
      </c>
      <c r="Q12" s="185"/>
      <c r="R12" s="187">
        <v>83.300000000000011</v>
      </c>
      <c r="S12" s="187">
        <v>91.433333333333323</v>
      </c>
      <c r="T12" s="188">
        <f t="shared" si="6"/>
        <v>-8.1333333333333115</v>
      </c>
      <c r="U12" s="188">
        <f t="shared" si="7"/>
        <v>0.91104629967189232</v>
      </c>
      <c r="V12" s="185"/>
      <c r="W12" s="187">
        <v>81.266666666666666</v>
      </c>
      <c r="X12" s="187">
        <v>91.033333333333346</v>
      </c>
      <c r="Y12" s="188">
        <f t="shared" si="8"/>
        <v>-9.7666666666666799</v>
      </c>
      <c r="Z12" s="188">
        <f t="shared" si="9"/>
        <v>0.89271329183449277</v>
      </c>
      <c r="AA12" s="185"/>
      <c r="AB12" s="187">
        <v>80.13333333333334</v>
      </c>
      <c r="AC12" s="187">
        <v>90.166666666666671</v>
      </c>
      <c r="AD12" s="190">
        <f t="shared" si="10"/>
        <v>-10.033333333333331</v>
      </c>
      <c r="AE12" s="190">
        <f t="shared" si="11"/>
        <v>0.88872458410351207</v>
      </c>
    </row>
    <row r="13" spans="1:31">
      <c r="B13" s="24" t="s">
        <v>77</v>
      </c>
      <c r="C13" s="187">
        <v>81.433333333333337</v>
      </c>
      <c r="D13" s="187">
        <v>89.866666666666674</v>
      </c>
      <c r="E13" s="188">
        <f t="shared" si="0"/>
        <v>-8.4333333333333371</v>
      </c>
      <c r="F13" s="188">
        <f t="shared" si="1"/>
        <v>0.90615727002967361</v>
      </c>
      <c r="G13" s="189"/>
      <c r="H13" s="187">
        <v>81.099999999999994</v>
      </c>
      <c r="I13" s="187">
        <v>90.933333333333323</v>
      </c>
      <c r="J13" s="188">
        <f t="shared" si="2"/>
        <v>-9.8333333333333286</v>
      </c>
      <c r="K13" s="188">
        <f t="shared" si="3"/>
        <v>0.89186217008797652</v>
      </c>
      <c r="L13" s="185"/>
      <c r="M13" s="187">
        <v>82.833333333333329</v>
      </c>
      <c r="N13" s="187">
        <v>90.766666666666666</v>
      </c>
      <c r="O13" s="188">
        <f t="shared" si="4"/>
        <v>-7.9333333333333371</v>
      </c>
      <c r="P13" s="188">
        <f t="shared" si="5"/>
        <v>0.91259640102827755</v>
      </c>
      <c r="Q13" s="185"/>
      <c r="R13" s="187">
        <v>79.8</v>
      </c>
      <c r="S13" s="187">
        <v>90.300000000000011</v>
      </c>
      <c r="T13" s="188">
        <f t="shared" si="6"/>
        <v>-10.500000000000014</v>
      </c>
      <c r="U13" s="188">
        <f t="shared" si="7"/>
        <v>0.88372093023255804</v>
      </c>
      <c r="V13" s="185"/>
      <c r="W13" s="187">
        <v>80.13333333333334</v>
      </c>
      <c r="X13" s="187">
        <v>90.033333333333346</v>
      </c>
      <c r="Y13" s="188">
        <f t="shared" si="8"/>
        <v>-9.9000000000000057</v>
      </c>
      <c r="Z13" s="188">
        <f t="shared" si="9"/>
        <v>0.89004072565716397</v>
      </c>
      <c r="AA13" s="185"/>
      <c r="AB13" s="187">
        <v>78.933333333333337</v>
      </c>
      <c r="AC13" s="187">
        <v>89.2</v>
      </c>
      <c r="AD13" s="190">
        <f t="shared" si="10"/>
        <v>-10.266666666666666</v>
      </c>
      <c r="AE13" s="190">
        <f t="shared" si="11"/>
        <v>0.8849028400597907</v>
      </c>
    </row>
    <row r="14" spans="1:31">
      <c r="B14" s="25" t="s">
        <v>104</v>
      </c>
      <c r="C14" s="191">
        <v>80.366666666666674</v>
      </c>
      <c r="D14" s="191">
        <v>89.90000000000002</v>
      </c>
      <c r="E14" s="192">
        <f t="shared" si="0"/>
        <v>-9.5333333333333456</v>
      </c>
      <c r="F14" s="192">
        <f t="shared" si="1"/>
        <v>0.89395624768261017</v>
      </c>
      <c r="G14" s="189"/>
      <c r="H14" s="191">
        <v>83.066666666666663</v>
      </c>
      <c r="I14" s="191">
        <v>90.966666666666654</v>
      </c>
      <c r="J14" s="192">
        <f t="shared" si="2"/>
        <v>-7.8999999999999915</v>
      </c>
      <c r="K14" s="192">
        <f t="shared" si="3"/>
        <v>0.91315500183217302</v>
      </c>
      <c r="L14" s="185"/>
      <c r="M14" s="191">
        <v>82</v>
      </c>
      <c r="N14" s="191">
        <v>90.933333333333323</v>
      </c>
      <c r="O14" s="192">
        <f t="shared" si="4"/>
        <v>-8.9333333333333229</v>
      </c>
      <c r="P14" s="192">
        <f t="shared" si="5"/>
        <v>0.90175953079178894</v>
      </c>
      <c r="Q14" s="185"/>
      <c r="R14" s="191">
        <v>81.900000000000006</v>
      </c>
      <c r="S14" s="191">
        <v>90.533333333333346</v>
      </c>
      <c r="T14" s="192">
        <f t="shared" si="6"/>
        <v>-8.63333333333334</v>
      </c>
      <c r="U14" s="192">
        <f t="shared" si="7"/>
        <v>0.90463917525773185</v>
      </c>
      <c r="V14" s="185"/>
      <c r="W14" s="191">
        <v>81.199999999999989</v>
      </c>
      <c r="X14" s="191">
        <v>90.09999999999998</v>
      </c>
      <c r="Y14" s="192">
        <f t="shared" si="8"/>
        <v>-8.8999999999999915</v>
      </c>
      <c r="Z14" s="192">
        <f t="shared" si="9"/>
        <v>0.90122086570477256</v>
      </c>
      <c r="AA14" s="185"/>
      <c r="AB14" s="191">
        <v>80.599999999999994</v>
      </c>
      <c r="AC14" s="191">
        <v>89.40000000000002</v>
      </c>
      <c r="AD14" s="193">
        <f t="shared" si="10"/>
        <v>-8.8000000000000256</v>
      </c>
      <c r="AE14" s="193">
        <f t="shared" si="11"/>
        <v>0.9015659955257268</v>
      </c>
    </row>
    <row r="15" spans="1:31">
      <c r="B15" s="33" t="s">
        <v>105</v>
      </c>
    </row>
    <row r="16" spans="1:31">
      <c r="B16" s="194" t="s">
        <v>106</v>
      </c>
      <c r="C16" s="22"/>
      <c r="D16" s="22"/>
      <c r="E16" s="22"/>
      <c r="F16" s="22"/>
      <c r="G16" s="22"/>
      <c r="H16" s="22"/>
      <c r="I16" s="22"/>
      <c r="J16" s="22"/>
      <c r="K16" s="22"/>
      <c r="L16" s="22"/>
      <c r="M16" s="22"/>
      <c r="N16" s="22"/>
      <c r="O16" s="22"/>
      <c r="P16" s="22"/>
      <c r="Q16" s="22"/>
      <c r="R16" s="22"/>
      <c r="S16" s="22"/>
      <c r="T16" s="22"/>
      <c r="U16" s="22"/>
      <c r="V16" s="22"/>
      <c r="W16" s="22"/>
      <c r="X16" s="22"/>
    </row>
    <row r="17" spans="2:24">
      <c r="B17" s="95" t="s">
        <v>107</v>
      </c>
      <c r="C17" s="22"/>
      <c r="D17" s="22"/>
      <c r="E17" s="22"/>
      <c r="F17" s="22"/>
      <c r="G17" s="22"/>
      <c r="H17" s="22"/>
      <c r="I17" s="22"/>
      <c r="J17" s="22"/>
      <c r="K17" s="22"/>
      <c r="L17" s="22"/>
      <c r="M17" s="22"/>
      <c r="N17" s="22"/>
      <c r="O17" s="22"/>
      <c r="P17" s="22"/>
      <c r="Q17" s="22"/>
      <c r="R17" s="22"/>
      <c r="S17" s="22"/>
      <c r="T17" s="22"/>
      <c r="U17" s="22"/>
      <c r="V17" s="22"/>
      <c r="W17" s="22"/>
      <c r="X17" s="22"/>
    </row>
    <row r="18" spans="2:24">
      <c r="B18" s="95" t="s">
        <v>108</v>
      </c>
      <c r="C18" s="22"/>
      <c r="D18" s="22"/>
      <c r="E18" s="22"/>
      <c r="F18" s="22"/>
      <c r="G18" s="22"/>
      <c r="H18" s="22"/>
      <c r="I18" s="22"/>
      <c r="J18" s="22"/>
      <c r="K18" s="22"/>
      <c r="L18" s="22"/>
      <c r="M18" s="22"/>
      <c r="N18" s="22"/>
      <c r="O18" s="22"/>
      <c r="P18" s="22"/>
      <c r="Q18" s="22"/>
      <c r="R18" s="22"/>
      <c r="S18" s="22"/>
      <c r="T18" s="22"/>
      <c r="U18" s="22"/>
      <c r="V18" s="22"/>
      <c r="W18" s="22"/>
      <c r="X18" s="22"/>
    </row>
    <row r="19" spans="2:24">
      <c r="B19" s="95" t="s">
        <v>109</v>
      </c>
      <c r="C19" s="22"/>
      <c r="D19" s="22"/>
      <c r="E19" s="22"/>
      <c r="F19" s="22"/>
      <c r="G19" s="22"/>
      <c r="H19" s="22"/>
      <c r="I19" s="22"/>
      <c r="J19" s="22"/>
      <c r="K19" s="22"/>
      <c r="L19" s="22"/>
      <c r="M19" s="22"/>
      <c r="N19" s="22"/>
      <c r="O19" s="22"/>
      <c r="P19" s="22"/>
      <c r="Q19" s="22"/>
      <c r="R19" s="22"/>
      <c r="S19" s="22"/>
      <c r="T19" s="22"/>
      <c r="U19" s="22"/>
      <c r="V19" s="22"/>
      <c r="W19" s="22"/>
      <c r="X19" s="22"/>
    </row>
    <row r="20" spans="2:24">
      <c r="B20" s="22" t="s">
        <v>263</v>
      </c>
      <c r="C20" s="22"/>
      <c r="D20" s="22"/>
      <c r="E20" s="22"/>
      <c r="F20" s="22"/>
      <c r="G20" s="22"/>
      <c r="H20" s="22"/>
      <c r="I20" s="22"/>
      <c r="J20" s="22"/>
      <c r="K20" s="22"/>
      <c r="L20" s="22"/>
      <c r="M20" s="22"/>
      <c r="N20" s="22"/>
      <c r="O20" s="22"/>
      <c r="P20" s="22"/>
      <c r="Q20" s="22"/>
      <c r="R20" s="22"/>
      <c r="S20" s="22"/>
      <c r="T20" s="22"/>
      <c r="U20" s="22"/>
      <c r="V20" s="22"/>
      <c r="W20" s="22"/>
      <c r="X20" s="22"/>
    </row>
    <row r="21" spans="2:24">
      <c r="B21" s="22" t="s">
        <v>264</v>
      </c>
    </row>
    <row r="1048557" ht="15" customHeight="1"/>
  </sheetData>
  <mergeCells count="7">
    <mergeCell ref="B1:D1"/>
    <mergeCell ref="AB3:AE3"/>
    <mergeCell ref="C3:F3"/>
    <mergeCell ref="H3:K3"/>
    <mergeCell ref="M3:P3"/>
    <mergeCell ref="R3:U3"/>
    <mergeCell ref="W3:Z3"/>
  </mergeCells>
  <hyperlinks>
    <hyperlink ref="A1" location="Index!A1" display="Index" xr:uid="{7211245B-0A65-478B-81C8-EFD89615BD49}"/>
  </hyperlinks>
  <pageMargins left="0.7" right="0.7" top="0.75" bottom="0.75" header="0.3" footer="0.3"/>
  <pageSetup paperSize="9" scale="65" orientation="landscape" r:id="rId1"/>
  <headerFooter>
    <oddFooter>&amp;L&amp;1#&amp;"Calibri"&amp;11&amp;K000000OFFICIAL: Sensitive</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F12"/>
  <sheetViews>
    <sheetView showGridLines="0" zoomScaleNormal="100" zoomScaleSheetLayoutView="205" workbookViewId="0">
      <selection activeCell="B5" sqref="B5:E5"/>
    </sheetView>
  </sheetViews>
  <sheetFormatPr defaultRowHeight="14.5"/>
  <cols>
    <col min="1" max="1" width="6.81640625" customWidth="1"/>
    <col min="3" max="3" width="12.7265625" customWidth="1"/>
    <col min="4" max="4" width="13.54296875" customWidth="1"/>
    <col min="5" max="5" width="20.81640625" customWidth="1"/>
  </cols>
  <sheetData>
    <row r="1" spans="1:6">
      <c r="A1" s="2" t="s">
        <v>49</v>
      </c>
      <c r="B1" s="113" t="s">
        <v>110</v>
      </c>
      <c r="C1" s="12"/>
      <c r="D1" s="12"/>
      <c r="E1" s="12"/>
    </row>
    <row r="2" spans="1:6" ht="24">
      <c r="B2" s="21" t="s">
        <v>51</v>
      </c>
      <c r="C2" s="26" t="s">
        <v>111</v>
      </c>
      <c r="D2" s="26" t="s">
        <v>112</v>
      </c>
      <c r="E2" s="26" t="s">
        <v>113</v>
      </c>
    </row>
    <row r="3" spans="1:6">
      <c r="B3" s="38">
        <v>2018</v>
      </c>
      <c r="C3" s="154">
        <v>121</v>
      </c>
      <c r="D3" s="73">
        <v>8.3699999999999997E-2</v>
      </c>
      <c r="E3" s="154">
        <v>164</v>
      </c>
    </row>
    <row r="4" spans="1:6">
      <c r="B4" s="38">
        <v>2019</v>
      </c>
      <c r="C4" s="154">
        <v>114</v>
      </c>
      <c r="D4" s="73">
        <v>7.3999999999999996E-2</v>
      </c>
      <c r="E4" s="154">
        <v>374</v>
      </c>
    </row>
    <row r="5" spans="1:6">
      <c r="B5" s="27">
        <v>2020</v>
      </c>
      <c r="C5" s="245">
        <v>103</v>
      </c>
      <c r="D5" s="199">
        <v>6.7000000000000004E-2</v>
      </c>
      <c r="E5" s="245">
        <v>264</v>
      </c>
    </row>
    <row r="6" spans="1:6">
      <c r="B6" s="10" t="s">
        <v>114</v>
      </c>
      <c r="C6" s="4"/>
      <c r="D6" s="4"/>
      <c r="E6" s="5"/>
    </row>
    <row r="7" spans="1:6" ht="45" customHeight="1">
      <c r="B7" s="291" t="s">
        <v>115</v>
      </c>
      <c r="C7" s="291"/>
      <c r="D7" s="291"/>
      <c r="E7" s="291"/>
      <c r="F7" s="291"/>
    </row>
    <row r="8" spans="1:6">
      <c r="B8" s="10" t="s">
        <v>116</v>
      </c>
      <c r="C8" s="4"/>
      <c r="D8" s="4"/>
      <c r="E8" s="4"/>
    </row>
    <row r="9" spans="1:6" ht="14.25" customHeight="1">
      <c r="B9" s="298" t="s">
        <v>117</v>
      </c>
      <c r="C9" s="298"/>
      <c r="D9" s="298"/>
      <c r="E9" s="298"/>
      <c r="F9" s="298"/>
    </row>
    <row r="10" spans="1:6">
      <c r="B10" s="298"/>
      <c r="C10" s="298"/>
      <c r="D10" s="298"/>
      <c r="E10" s="298"/>
      <c r="F10" s="298"/>
    </row>
    <row r="11" spans="1:6">
      <c r="B11" s="298"/>
      <c r="C11" s="298"/>
      <c r="D11" s="298"/>
      <c r="E11" s="298"/>
      <c r="F11" s="298"/>
    </row>
    <row r="12" spans="1:6">
      <c r="B12" s="298"/>
      <c r="C12" s="298"/>
      <c r="D12" s="298"/>
      <c r="E12" s="298"/>
      <c r="F12" s="298"/>
    </row>
  </sheetData>
  <mergeCells count="2">
    <mergeCell ref="B7:F7"/>
    <mergeCell ref="B9:F12"/>
  </mergeCells>
  <hyperlinks>
    <hyperlink ref="A1" location="Index!A1" display="Index" xr:uid="{3C7D2367-4967-4631-98AD-A79E82296F09}"/>
  </hyperlinks>
  <pageMargins left="0.7" right="0.7" top="0.75" bottom="0.75" header="0.3" footer="0.3"/>
  <pageSetup paperSize="9"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Y10"/>
  <sheetViews>
    <sheetView showGridLines="0" zoomScaleNormal="100" zoomScaleSheetLayoutView="110" workbookViewId="0">
      <selection activeCell="C8" sqref="C8"/>
    </sheetView>
  </sheetViews>
  <sheetFormatPr defaultRowHeight="14.5"/>
  <cols>
    <col min="1" max="1" width="9" customWidth="1"/>
    <col min="2" max="2" width="10.1796875" customWidth="1"/>
    <col min="3" max="3" width="11.453125" customWidth="1"/>
    <col min="4" max="4" width="15.26953125" customWidth="1"/>
    <col min="6" max="6" width="7.54296875" customWidth="1"/>
    <col min="7" max="7" width="5.7265625" customWidth="1"/>
    <col min="8" max="8" width="2.54296875" customWidth="1"/>
    <col min="9" max="9" width="12.1796875" customWidth="1"/>
    <col min="10" max="10" width="14.1796875" customWidth="1"/>
    <col min="12" max="12" width="7.26953125" customWidth="1"/>
    <col min="13" max="13" width="6" bestFit="1" customWidth="1"/>
    <col min="14" max="14" width="3.1796875" customWidth="1"/>
  </cols>
  <sheetData>
    <row r="1" spans="1:25">
      <c r="A1" s="2" t="s">
        <v>49</v>
      </c>
      <c r="B1" s="112" t="s">
        <v>118</v>
      </c>
      <c r="C1" s="112"/>
      <c r="D1" s="17"/>
      <c r="E1" s="17"/>
      <c r="F1" s="16"/>
      <c r="G1" s="16"/>
      <c r="H1" s="16"/>
      <c r="J1" s="2"/>
    </row>
    <row r="2" spans="1:25">
      <c r="A2" s="2"/>
      <c r="B2" s="65"/>
      <c r="C2" s="294">
        <v>2017</v>
      </c>
      <c r="D2" s="294"/>
      <c r="E2" s="294"/>
      <c r="F2" s="294"/>
      <c r="G2" s="294"/>
      <c r="I2" s="294">
        <v>2018</v>
      </c>
      <c r="J2" s="294"/>
      <c r="K2" s="294"/>
      <c r="L2" s="294"/>
      <c r="M2" s="294"/>
      <c r="O2" s="294">
        <v>2019</v>
      </c>
      <c r="P2" s="294"/>
      <c r="Q2" s="294"/>
      <c r="R2" s="294"/>
      <c r="S2" s="294"/>
      <c r="U2" s="294">
        <v>2020</v>
      </c>
      <c r="V2" s="294"/>
      <c r="W2" s="294"/>
      <c r="X2" s="294"/>
      <c r="Y2" s="294"/>
    </row>
    <row r="3" spans="1:25" s="201" customFormat="1" ht="46">
      <c r="B3" s="202" t="s">
        <v>71</v>
      </c>
      <c r="C3" s="182" t="s">
        <v>89</v>
      </c>
      <c r="D3" s="182" t="s">
        <v>119</v>
      </c>
      <c r="E3" s="182" t="s">
        <v>120</v>
      </c>
      <c r="F3" s="181" t="s">
        <v>55</v>
      </c>
      <c r="G3" s="181" t="s">
        <v>56</v>
      </c>
      <c r="I3" s="182" t="s">
        <v>89</v>
      </c>
      <c r="J3" s="182" t="s">
        <v>119</v>
      </c>
      <c r="K3" s="182" t="s">
        <v>120</v>
      </c>
      <c r="L3" s="181" t="s">
        <v>55</v>
      </c>
      <c r="M3" s="181" t="s">
        <v>56</v>
      </c>
      <c r="O3" s="182" t="s">
        <v>89</v>
      </c>
      <c r="P3" s="182" t="s">
        <v>119</v>
      </c>
      <c r="Q3" s="182" t="s">
        <v>120</v>
      </c>
      <c r="R3" s="181" t="s">
        <v>55</v>
      </c>
      <c r="S3" s="181" t="s">
        <v>56</v>
      </c>
      <c r="U3" s="182" t="s">
        <v>89</v>
      </c>
      <c r="V3" s="182" t="s">
        <v>119</v>
      </c>
      <c r="W3" s="182" t="s">
        <v>120</v>
      </c>
      <c r="X3" s="181" t="s">
        <v>55</v>
      </c>
      <c r="Y3" s="181" t="s">
        <v>56</v>
      </c>
    </row>
    <row r="4" spans="1:25">
      <c r="B4" s="38" t="s">
        <v>121</v>
      </c>
      <c r="C4" s="39">
        <v>0.25600000000000001</v>
      </c>
      <c r="D4" s="39">
        <v>0.21299999999999999</v>
      </c>
      <c r="E4" s="39">
        <v>0.214</v>
      </c>
      <c r="F4" s="29">
        <f>C4-D4</f>
        <v>4.300000000000001E-2</v>
      </c>
      <c r="G4" s="30">
        <f>C4/D4</f>
        <v>1.2018779342723005</v>
      </c>
      <c r="I4" s="39">
        <v>0.23699999999999999</v>
      </c>
      <c r="J4" s="39">
        <v>0.17399999999999999</v>
      </c>
      <c r="K4" s="39">
        <v>0.17499999999999999</v>
      </c>
      <c r="L4" s="29">
        <f t="shared" ref="L4:L6" si="0">I4-J4</f>
        <v>6.3E-2</v>
      </c>
      <c r="M4" s="30">
        <f t="shared" ref="M4:M6" si="1">I4/J4</f>
        <v>1.3620689655172413</v>
      </c>
      <c r="O4" s="81">
        <v>0.219</v>
      </c>
      <c r="P4" s="81">
        <v>0.157</v>
      </c>
      <c r="Q4" s="81">
        <v>0.158</v>
      </c>
      <c r="R4" s="157">
        <f>O4-P4</f>
        <v>6.2E-2</v>
      </c>
      <c r="S4" s="158">
        <f>O4/P4</f>
        <v>1.394904458598726</v>
      </c>
      <c r="U4" s="246">
        <v>0.22</v>
      </c>
      <c r="V4" s="246">
        <v>0.14199999999999999</v>
      </c>
      <c r="W4" s="246">
        <v>0.14299999999999999</v>
      </c>
      <c r="X4" s="29">
        <f>U4-V4</f>
        <v>7.8000000000000014E-2</v>
      </c>
      <c r="Y4" s="30">
        <f>U4/V4</f>
        <v>1.5492957746478875</v>
      </c>
    </row>
    <row r="5" spans="1:25">
      <c r="B5" s="38" t="s">
        <v>122</v>
      </c>
      <c r="C5" s="39">
        <v>0.28399999999999997</v>
      </c>
      <c r="D5" s="39">
        <v>0.20600000000000002</v>
      </c>
      <c r="E5" s="39">
        <v>0.20800000000000002</v>
      </c>
      <c r="F5" s="29">
        <f t="shared" ref="F5:F6" si="2">C5-D5</f>
        <v>7.7999999999999958E-2</v>
      </c>
      <c r="G5" s="30">
        <f t="shared" ref="G5:G6" si="3">C5/D5</f>
        <v>1.378640776699029</v>
      </c>
      <c r="I5" s="39">
        <v>0.25900000000000001</v>
      </c>
      <c r="J5" s="39">
        <v>0.17300000000000001</v>
      </c>
      <c r="K5" s="39">
        <v>0.17499999999999999</v>
      </c>
      <c r="L5" s="29">
        <f t="shared" si="0"/>
        <v>8.5999999999999993E-2</v>
      </c>
      <c r="M5" s="30">
        <f t="shared" si="1"/>
        <v>1.4971098265895952</v>
      </c>
      <c r="O5" s="39">
        <v>0.246</v>
      </c>
      <c r="P5" s="39">
        <v>0.16600000000000001</v>
      </c>
      <c r="Q5" s="39">
        <v>0.16700000000000001</v>
      </c>
      <c r="R5" s="29">
        <f t="shared" ref="R5:R6" si="4">O5-P5</f>
        <v>7.9999999999999988E-2</v>
      </c>
      <c r="S5" s="30">
        <f t="shared" ref="S5:S6" si="5">O5/P5</f>
        <v>1.4819277108433735</v>
      </c>
      <c r="U5" s="246">
        <v>0.17299999999999999</v>
      </c>
      <c r="V5" s="246">
        <v>9.4E-2</v>
      </c>
      <c r="W5" s="246">
        <v>9.5000000000000001E-2</v>
      </c>
      <c r="X5" s="29">
        <f t="shared" ref="X5:X6" si="6">U5-V5</f>
        <v>7.8999999999999987E-2</v>
      </c>
      <c r="Y5" s="30">
        <f t="shared" ref="Y5:Y6" si="7">U5/V5</f>
        <v>1.8404255319148934</v>
      </c>
    </row>
    <row r="6" spans="1:25">
      <c r="B6" s="27" t="s">
        <v>123</v>
      </c>
      <c r="C6" s="40">
        <v>0.223</v>
      </c>
      <c r="D6" s="40">
        <v>0.122</v>
      </c>
      <c r="E6" s="40">
        <v>0.12300000000000001</v>
      </c>
      <c r="F6" s="32">
        <f t="shared" si="2"/>
        <v>0.10100000000000001</v>
      </c>
      <c r="G6" s="20">
        <f t="shared" si="3"/>
        <v>1.8278688524590165</v>
      </c>
      <c r="H6" s="16"/>
      <c r="I6" s="40">
        <v>0.16800000000000001</v>
      </c>
      <c r="J6" s="40">
        <v>0.106</v>
      </c>
      <c r="K6" s="40">
        <v>0.107</v>
      </c>
      <c r="L6" s="32">
        <f t="shared" si="0"/>
        <v>6.2000000000000013E-2</v>
      </c>
      <c r="M6" s="20">
        <f t="shared" si="1"/>
        <v>1.5849056603773586</v>
      </c>
      <c r="N6" s="16"/>
      <c r="O6" s="40">
        <v>0.188</v>
      </c>
      <c r="P6" s="40">
        <v>0.108</v>
      </c>
      <c r="Q6" s="40">
        <v>0.109</v>
      </c>
      <c r="R6" s="32">
        <f t="shared" si="4"/>
        <v>0.08</v>
      </c>
      <c r="S6" s="20">
        <f t="shared" si="5"/>
        <v>1.7407407407407407</v>
      </c>
      <c r="U6" s="247">
        <v>0.14399999999999999</v>
      </c>
      <c r="V6" s="247">
        <v>5.8999999999999997E-2</v>
      </c>
      <c r="W6" s="247">
        <v>0.06</v>
      </c>
      <c r="X6" s="32">
        <f t="shared" si="6"/>
        <v>8.4999999999999992E-2</v>
      </c>
      <c r="Y6" s="20">
        <f t="shared" si="7"/>
        <v>2.4406779661016951</v>
      </c>
    </row>
    <row r="7" spans="1:25">
      <c r="B7" s="22" t="s">
        <v>124</v>
      </c>
    </row>
    <row r="8" spans="1:25">
      <c r="B8" s="22" t="s">
        <v>97</v>
      </c>
    </row>
    <row r="9" spans="1:25">
      <c r="B9" s="22" t="s">
        <v>265</v>
      </c>
    </row>
    <row r="10" spans="1:25">
      <c r="B10" s="22" t="s">
        <v>266</v>
      </c>
    </row>
  </sheetData>
  <mergeCells count="4">
    <mergeCell ref="C2:G2"/>
    <mergeCell ref="I2:M2"/>
    <mergeCell ref="O2:S2"/>
    <mergeCell ref="U2:Y2"/>
  </mergeCells>
  <hyperlinks>
    <hyperlink ref="A1" location="Index!A1" display="Index" xr:uid="{CD16A549-0E96-4FB3-88EC-A0DFB14C8BF6}"/>
  </hyperlinks>
  <pageMargins left="0.7" right="0.7" top="0.75" bottom="0.75" header="0.3" footer="0.3"/>
  <pageSetup paperSize="9" orientation="landscape" r:id="rId1"/>
  <headerFooter>
    <oddFooter>&amp;L&amp;1#&amp;"Calibri"&amp;11&amp;K000000OFFICIAL: Sensitive</oddFooter>
  </headerFooter>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J34"/>
  <sheetViews>
    <sheetView showGridLines="0" zoomScaleNormal="100" zoomScaleSheetLayoutView="110" workbookViewId="0">
      <selection activeCell="E35" sqref="E35"/>
    </sheetView>
  </sheetViews>
  <sheetFormatPr defaultRowHeight="14.5"/>
  <cols>
    <col min="1" max="1" width="6.453125" customWidth="1"/>
    <col min="2" max="2" width="16.1796875" customWidth="1"/>
    <col min="3" max="3" width="18.1796875" customWidth="1"/>
    <col min="4" max="4" width="20" customWidth="1"/>
    <col min="5" max="5" width="22" customWidth="1"/>
    <col min="6" max="6" width="25" customWidth="1"/>
    <col min="8" max="8" width="14.453125" customWidth="1"/>
  </cols>
  <sheetData>
    <row r="1" spans="1:10" ht="15" thickBot="1">
      <c r="A1" s="2" t="s">
        <v>49</v>
      </c>
      <c r="B1" s="114" t="s">
        <v>125</v>
      </c>
      <c r="C1" s="100"/>
      <c r="D1" s="100"/>
      <c r="E1" s="100"/>
      <c r="F1" s="100"/>
      <c r="J1" s="2"/>
    </row>
    <row r="2" spans="1:10" ht="47.5" thickBot="1">
      <c r="B2" s="99" t="s">
        <v>126</v>
      </c>
      <c r="C2" s="99" t="s">
        <v>51</v>
      </c>
      <c r="D2" s="99" t="s">
        <v>127</v>
      </c>
      <c r="E2" s="99" t="s">
        <v>128</v>
      </c>
      <c r="F2" s="99" t="s">
        <v>129</v>
      </c>
    </row>
    <row r="3" spans="1:10">
      <c r="B3" s="38" t="s">
        <v>130</v>
      </c>
      <c r="C3" s="38">
        <v>2018</v>
      </c>
      <c r="D3" s="162">
        <v>114.3</v>
      </c>
      <c r="E3" s="164">
        <v>16562.099999999999</v>
      </c>
      <c r="F3" s="163">
        <v>7.0000000000000001E-3</v>
      </c>
    </row>
    <row r="4" spans="1:10">
      <c r="B4" s="38"/>
      <c r="C4" s="38">
        <v>2019</v>
      </c>
      <c r="D4" s="162">
        <v>123.9</v>
      </c>
      <c r="E4" s="164">
        <v>17482.8</v>
      </c>
      <c r="F4" s="163">
        <v>7.0000000000000001E-3</v>
      </c>
    </row>
    <row r="5" spans="1:10">
      <c r="B5" s="38"/>
      <c r="C5" s="38">
        <v>2020</v>
      </c>
      <c r="D5" s="162">
        <v>148.80000000000001</v>
      </c>
      <c r="E5" s="164">
        <v>18156.099999999999</v>
      </c>
      <c r="F5" s="163">
        <v>8.0000000000000002E-3</v>
      </c>
    </row>
    <row r="6" spans="1:10">
      <c r="B6" s="38"/>
      <c r="C6" s="38">
        <v>2021</v>
      </c>
      <c r="D6" s="162">
        <v>143.6</v>
      </c>
      <c r="E6" s="164">
        <v>18969.7</v>
      </c>
      <c r="F6" s="163">
        <v>8.0000000000000002E-3</v>
      </c>
    </row>
    <row r="7" spans="1:10">
      <c r="B7" s="38" t="s">
        <v>131</v>
      </c>
      <c r="C7" s="38">
        <v>2018</v>
      </c>
      <c r="D7" s="162">
        <v>65.900000000000006</v>
      </c>
      <c r="E7" s="164">
        <v>42686.8</v>
      </c>
      <c r="F7" s="163">
        <v>2E-3</v>
      </c>
    </row>
    <row r="8" spans="1:10">
      <c r="B8" s="38"/>
      <c r="C8" s="38">
        <v>2019</v>
      </c>
      <c r="D8" s="162">
        <v>70.5</v>
      </c>
      <c r="E8" s="164">
        <v>43483</v>
      </c>
      <c r="F8" s="163">
        <v>2E-3</v>
      </c>
    </row>
    <row r="9" spans="1:10">
      <c r="B9" s="38"/>
      <c r="C9" s="38">
        <v>2020</v>
      </c>
      <c r="D9" s="162">
        <v>83.5</v>
      </c>
      <c r="E9" s="164">
        <v>44407.6</v>
      </c>
      <c r="F9" s="163">
        <v>2E-3</v>
      </c>
    </row>
    <row r="10" spans="1:10">
      <c r="B10" s="38"/>
      <c r="C10" s="38">
        <v>2021</v>
      </c>
      <c r="D10" s="162">
        <v>90.2</v>
      </c>
      <c r="E10" s="164">
        <v>46546.1</v>
      </c>
      <c r="F10" s="163">
        <v>2E-3</v>
      </c>
    </row>
    <row r="11" spans="1:10">
      <c r="B11" s="38" t="s">
        <v>132</v>
      </c>
      <c r="C11" s="38">
        <v>2018</v>
      </c>
      <c r="D11" s="162">
        <v>9</v>
      </c>
      <c r="E11" s="164">
        <v>3248.5</v>
      </c>
      <c r="F11" s="163">
        <v>3.0000000000000001E-3</v>
      </c>
    </row>
    <row r="12" spans="1:10">
      <c r="B12" s="38"/>
      <c r="C12" s="38">
        <v>2019</v>
      </c>
      <c r="D12" s="162">
        <v>10</v>
      </c>
      <c r="E12" s="164">
        <v>3349.3</v>
      </c>
      <c r="F12" s="163">
        <v>3.0000000000000001E-3</v>
      </c>
    </row>
    <row r="13" spans="1:10">
      <c r="B13" s="38"/>
      <c r="C13" s="38">
        <v>2020</v>
      </c>
      <c r="D13" s="162">
        <v>13</v>
      </c>
      <c r="E13" s="164">
        <v>3433</v>
      </c>
      <c r="F13" s="163">
        <v>3.0000000000000001E-3</v>
      </c>
    </row>
    <row r="14" spans="1:10">
      <c r="B14" s="38"/>
      <c r="C14" s="38">
        <v>2021</v>
      </c>
      <c r="D14" s="162">
        <v>13</v>
      </c>
      <c r="E14" s="164">
        <v>3518.9</v>
      </c>
      <c r="F14" s="163">
        <v>4.0000000000000001E-3</v>
      </c>
    </row>
    <row r="15" spans="1:10">
      <c r="B15" s="38" t="s">
        <v>133</v>
      </c>
      <c r="C15" s="38">
        <v>2018</v>
      </c>
      <c r="D15" s="162">
        <v>189.2</v>
      </c>
      <c r="E15" s="164">
        <v>62497.4</v>
      </c>
      <c r="F15" s="163">
        <v>3.0000000000000001E-3</v>
      </c>
    </row>
    <row r="16" spans="1:10">
      <c r="B16" s="38"/>
      <c r="C16" s="38">
        <v>2019</v>
      </c>
      <c r="D16" s="162">
        <v>204.4</v>
      </c>
      <c r="E16" s="164">
        <v>64315.1</v>
      </c>
      <c r="F16" s="163">
        <v>3.0000000000000001E-3</v>
      </c>
    </row>
    <row r="17" spans="2:6">
      <c r="B17" s="38"/>
      <c r="C17" s="38">
        <v>2020</v>
      </c>
      <c r="D17" s="162">
        <v>245.3</v>
      </c>
      <c r="E17" s="164">
        <v>65996.7</v>
      </c>
      <c r="F17" s="163">
        <v>3.0000000000000001E-3</v>
      </c>
    </row>
    <row r="18" spans="2:6">
      <c r="B18" s="27"/>
      <c r="C18" s="27">
        <v>2021</v>
      </c>
      <c r="D18" s="248">
        <v>246.8</v>
      </c>
      <c r="E18" s="249">
        <v>69034.7</v>
      </c>
      <c r="F18" s="250">
        <v>4.0000000000000001E-3</v>
      </c>
    </row>
    <row r="19" spans="2:6">
      <c r="B19" s="38"/>
      <c r="C19" s="38"/>
      <c r="D19" s="162"/>
      <c r="E19" s="164"/>
      <c r="F19" s="163"/>
    </row>
    <row r="20" spans="2:6">
      <c r="B20" s="10" t="s">
        <v>57</v>
      </c>
    </row>
    <row r="21" spans="2:6">
      <c r="B21" s="43" t="s">
        <v>134</v>
      </c>
    </row>
    <row r="22" spans="2:6">
      <c r="B22" s="43" t="s">
        <v>135</v>
      </c>
    </row>
    <row r="24" spans="2:6" ht="15" thickBot="1">
      <c r="B24" s="114" t="s">
        <v>136</v>
      </c>
      <c r="C24" s="103"/>
      <c r="D24" s="103"/>
      <c r="E24" s="104"/>
      <c r="F24" s="103"/>
    </row>
    <row r="25" spans="2:6" ht="15" thickBot="1">
      <c r="B25" s="99" t="s">
        <v>51</v>
      </c>
      <c r="C25" s="99" t="s">
        <v>137</v>
      </c>
      <c r="D25" s="99" t="s">
        <v>138</v>
      </c>
      <c r="E25" s="99" t="s">
        <v>139</v>
      </c>
      <c r="F25" s="99" t="s">
        <v>62</v>
      </c>
    </row>
    <row r="26" spans="2:6">
      <c r="B26" s="38">
        <v>2006</v>
      </c>
      <c r="C26" s="41">
        <v>612</v>
      </c>
      <c r="D26" s="42">
        <v>172874</v>
      </c>
      <c r="E26" s="42">
        <v>936</v>
      </c>
      <c r="F26" s="28">
        <f>C26/SUM(D26:E26)</f>
        <v>3.5210862435993326E-3</v>
      </c>
    </row>
    <row r="27" spans="2:6">
      <c r="B27" s="38">
        <v>2011</v>
      </c>
      <c r="C27" s="41">
        <v>888</v>
      </c>
      <c r="D27" s="42">
        <v>200447</v>
      </c>
      <c r="E27" s="42">
        <v>983</v>
      </c>
      <c r="F27" s="28">
        <f t="shared" ref="F27:F28" si="0">C27/SUM(D27:E27)</f>
        <v>4.4084793724867202E-3</v>
      </c>
    </row>
    <row r="28" spans="2:6" ht="15" thickBot="1">
      <c r="B28" s="97">
        <v>2016</v>
      </c>
      <c r="C28" s="101">
        <v>1243</v>
      </c>
      <c r="D28" s="102">
        <v>234021</v>
      </c>
      <c r="E28" s="102">
        <v>1013</v>
      </c>
      <c r="F28" s="98">
        <f t="shared" si="0"/>
        <v>5.2885965434788162E-3</v>
      </c>
    </row>
    <row r="29" spans="2:6">
      <c r="B29" s="43" t="s">
        <v>140</v>
      </c>
      <c r="C29" s="12"/>
      <c r="D29" s="12"/>
      <c r="E29" s="12"/>
      <c r="F29" s="12"/>
    </row>
    <row r="30" spans="2:6">
      <c r="B30" s="22" t="s">
        <v>141</v>
      </c>
      <c r="C30" s="12"/>
      <c r="D30" s="12"/>
      <c r="E30" s="12"/>
      <c r="F30" s="12"/>
    </row>
    <row r="31" spans="2:6">
      <c r="B31" s="22" t="s">
        <v>142</v>
      </c>
    </row>
    <row r="32" spans="2:6">
      <c r="B32" s="130" t="s">
        <v>143</v>
      </c>
    </row>
    <row r="34" spans="2:2">
      <c r="B34" s="155"/>
    </row>
  </sheetData>
  <hyperlinks>
    <hyperlink ref="A1" location="Index!A1" display="Index" xr:uid="{2664A76F-ECE0-4F02-9600-87F012FCBA6F}"/>
  </hyperlinks>
  <pageMargins left="0.7" right="0.7" top="0.75" bottom="0.75" header="0.3" footer="0.3"/>
  <pageSetup paperSize="9" scale="97"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M22"/>
  <sheetViews>
    <sheetView showGridLines="0" zoomScaleNormal="100" zoomScaleSheetLayoutView="205" workbookViewId="0">
      <selection activeCell="F26" sqref="F26"/>
    </sheetView>
  </sheetViews>
  <sheetFormatPr defaultRowHeight="14.5"/>
  <cols>
    <col min="2" max="2" width="10" customWidth="1"/>
    <col min="3" max="3" width="19.81640625" bestFit="1" customWidth="1"/>
    <col min="7" max="7" width="10.7265625" customWidth="1"/>
    <col min="13" max="13" width="6.54296875" customWidth="1"/>
    <col min="14" max="14" width="16.81640625" customWidth="1"/>
    <col min="15" max="15" width="16.1796875" customWidth="1"/>
    <col min="16" max="16" width="16.81640625" customWidth="1"/>
  </cols>
  <sheetData>
    <row r="1" spans="1:13">
      <c r="A1" s="2" t="s">
        <v>49</v>
      </c>
      <c r="B1" s="113" t="s">
        <v>144</v>
      </c>
      <c r="G1" s="2"/>
      <c r="M1" s="2"/>
    </row>
    <row r="2" spans="1:13" ht="24">
      <c r="B2" s="36" t="s">
        <v>51</v>
      </c>
      <c r="C2" s="36" t="s">
        <v>145</v>
      </c>
    </row>
    <row r="3" spans="1:13">
      <c r="B3" s="38">
        <v>2008</v>
      </c>
      <c r="C3" s="41">
        <v>7</v>
      </c>
    </row>
    <row r="4" spans="1:13">
      <c r="B4" s="38">
        <v>2009</v>
      </c>
      <c r="C4" s="41">
        <v>5</v>
      </c>
    </row>
    <row r="5" spans="1:13">
      <c r="B5" s="38">
        <v>2010</v>
      </c>
      <c r="C5" s="70">
        <v>1</v>
      </c>
    </row>
    <row r="6" spans="1:13">
      <c r="B6" s="38">
        <v>2011</v>
      </c>
      <c r="C6" s="70">
        <v>1</v>
      </c>
    </row>
    <row r="7" spans="1:13">
      <c r="B7" s="38">
        <v>2012</v>
      </c>
      <c r="C7" s="70">
        <v>6</v>
      </c>
    </row>
    <row r="8" spans="1:13">
      <c r="B8" s="38">
        <v>2013</v>
      </c>
      <c r="C8" s="70">
        <v>10</v>
      </c>
    </row>
    <row r="9" spans="1:13">
      <c r="B9" s="38">
        <v>2014</v>
      </c>
      <c r="C9" s="70">
        <v>7</v>
      </c>
    </row>
    <row r="10" spans="1:13">
      <c r="B10" s="38">
        <v>2015</v>
      </c>
      <c r="C10" s="70">
        <v>9</v>
      </c>
    </row>
    <row r="11" spans="1:13">
      <c r="B11" s="38">
        <v>2016</v>
      </c>
      <c r="C11" s="70">
        <v>8</v>
      </c>
    </row>
    <row r="12" spans="1:13">
      <c r="B12" s="38">
        <v>2017</v>
      </c>
      <c r="C12" s="70">
        <v>10</v>
      </c>
    </row>
    <row r="13" spans="1:13">
      <c r="B13" s="38">
        <v>2018</v>
      </c>
      <c r="C13" s="70">
        <v>14</v>
      </c>
    </row>
    <row r="14" spans="1:13">
      <c r="B14" s="38">
        <v>2019</v>
      </c>
      <c r="C14" s="70">
        <v>20</v>
      </c>
    </row>
    <row r="15" spans="1:13">
      <c r="B15" s="27">
        <v>2020</v>
      </c>
      <c r="C15" s="251">
        <v>19</v>
      </c>
    </row>
    <row r="16" spans="1:13">
      <c r="B16" s="10" t="s">
        <v>57</v>
      </c>
      <c r="C16" s="4"/>
    </row>
    <row r="17" spans="2:3">
      <c r="B17" s="10" t="s">
        <v>146</v>
      </c>
      <c r="C17" s="4"/>
    </row>
    <row r="22" spans="2:3" ht="30.65" customHeight="1"/>
  </sheetData>
  <hyperlinks>
    <hyperlink ref="A1" location="Index!A1" display="Index" xr:uid="{2AD6B92C-F70E-4EA9-9667-A7A51149540D}"/>
  </hyperlinks>
  <pageMargins left="0.7" right="0.7" top="0.75" bottom="0.75" header="0.3" footer="0.3"/>
  <pageSetup paperSize="9"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K12"/>
  <sheetViews>
    <sheetView showGridLines="0" zoomScaleNormal="100" zoomScaleSheetLayoutView="205" workbookViewId="0"/>
  </sheetViews>
  <sheetFormatPr defaultRowHeight="14.5"/>
  <cols>
    <col min="3" max="3" width="18.81640625" customWidth="1"/>
    <col min="4" max="4" width="19.26953125" customWidth="1"/>
    <col min="11" max="11" width="12.26953125" customWidth="1"/>
  </cols>
  <sheetData>
    <row r="1" spans="1:11">
      <c r="A1" s="2" t="s">
        <v>49</v>
      </c>
      <c r="B1" s="115" t="s">
        <v>251</v>
      </c>
    </row>
    <row r="2" spans="1:11" ht="35.5">
      <c r="B2" s="36" t="s">
        <v>51</v>
      </c>
      <c r="C2" s="36" t="s">
        <v>252</v>
      </c>
      <c r="D2" s="36" t="s">
        <v>253</v>
      </c>
    </row>
    <row r="3" spans="1:11">
      <c r="B3" s="44">
        <v>2018</v>
      </c>
      <c r="C3" s="159">
        <v>373</v>
      </c>
      <c r="D3" s="160">
        <v>0.21</v>
      </c>
    </row>
    <row r="4" spans="1:11">
      <c r="B4" s="214">
        <v>2019</v>
      </c>
      <c r="C4" s="215">
        <v>517</v>
      </c>
      <c r="D4" s="216">
        <v>0.28999999999999998</v>
      </c>
    </row>
    <row r="5" spans="1:11">
      <c r="B5" s="252">
        <v>2020</v>
      </c>
      <c r="C5" s="253">
        <v>136</v>
      </c>
      <c r="D5" s="254">
        <v>0.08</v>
      </c>
    </row>
    <row r="6" spans="1:11">
      <c r="B6" s="10" t="s">
        <v>147</v>
      </c>
      <c r="C6" s="205"/>
      <c r="D6" s="205"/>
      <c r="E6" s="12"/>
      <c r="F6" s="12"/>
    </row>
    <row r="7" spans="1:11">
      <c r="B7" s="11" t="s">
        <v>254</v>
      </c>
      <c r="C7" s="206"/>
      <c r="D7" s="206"/>
      <c r="E7" s="12"/>
      <c r="F7" s="12"/>
    </row>
    <row r="8" spans="1:11" ht="15" customHeight="1">
      <c r="B8" s="196" t="s">
        <v>148</v>
      </c>
      <c r="C8" s="204"/>
      <c r="D8" s="204"/>
      <c r="E8" s="204"/>
      <c r="F8" s="204"/>
      <c r="G8" s="204"/>
      <c r="H8" s="204"/>
      <c r="I8" s="204"/>
      <c r="J8" s="204"/>
      <c r="K8" s="204"/>
    </row>
    <row r="9" spans="1:11">
      <c r="C9" s="155"/>
      <c r="D9" s="155"/>
      <c r="E9" s="155"/>
      <c r="F9" s="155"/>
      <c r="G9" s="155"/>
      <c r="H9" s="155"/>
    </row>
    <row r="12" spans="1:11">
      <c r="B12" s="155"/>
    </row>
  </sheetData>
  <hyperlinks>
    <hyperlink ref="A1" location="Index!A1" display="Index" xr:uid="{3ECB557D-31F4-46E4-AF9F-650F8C9DD4F7}"/>
  </hyperlinks>
  <pageMargins left="0.7" right="0.7" top="0.75" bottom="0.75" header="0.3" footer="0.3"/>
  <pageSetup paperSize="9"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N9"/>
  <sheetViews>
    <sheetView showGridLines="0" zoomScaleNormal="100" zoomScaleSheetLayoutView="205" workbookViewId="0">
      <selection activeCell="E18" sqref="E17:E18"/>
    </sheetView>
  </sheetViews>
  <sheetFormatPr defaultRowHeight="14.5"/>
  <cols>
    <col min="1" max="1" width="6.26953125" customWidth="1"/>
    <col min="2" max="2" width="8" customWidth="1"/>
    <col min="3" max="3" width="12.1796875" customWidth="1"/>
    <col min="4" max="4" width="11.7265625" bestFit="1" customWidth="1"/>
    <col min="5" max="5" width="16.1796875" bestFit="1" customWidth="1"/>
    <col min="6" max="6" width="15.453125" customWidth="1"/>
    <col min="7" max="7" width="13.453125" customWidth="1"/>
    <col min="8" max="8" width="11.1796875" customWidth="1"/>
  </cols>
  <sheetData>
    <row r="1" spans="1:14">
      <c r="A1" s="2" t="s">
        <v>49</v>
      </c>
      <c r="B1" s="292" t="s">
        <v>65</v>
      </c>
      <c r="C1" s="292"/>
      <c r="D1" s="292"/>
    </row>
    <row r="2" spans="1:14">
      <c r="B2" s="115" t="s">
        <v>149</v>
      </c>
      <c r="N2" s="2"/>
    </row>
    <row r="3" spans="1:14" ht="35.5">
      <c r="B3" s="36" t="s">
        <v>51</v>
      </c>
      <c r="C3" s="36" t="s">
        <v>62</v>
      </c>
      <c r="D3" s="36" t="s">
        <v>72</v>
      </c>
      <c r="E3" s="36" t="s">
        <v>91</v>
      </c>
      <c r="F3" s="36" t="s">
        <v>73</v>
      </c>
    </row>
    <row r="4" spans="1:14">
      <c r="B4" s="44">
        <v>2006</v>
      </c>
      <c r="C4" s="81">
        <v>0.53200000000000003</v>
      </c>
      <c r="D4" s="39">
        <v>0.85699999999999998</v>
      </c>
      <c r="E4" s="39">
        <v>-0.32499999999999996</v>
      </c>
      <c r="F4" s="78">
        <v>0.62077012835472578</v>
      </c>
    </row>
    <row r="5" spans="1:14">
      <c r="B5" s="38">
        <v>2011</v>
      </c>
      <c r="C5" s="39">
        <v>0.59599999999999997</v>
      </c>
      <c r="D5" s="39">
        <v>0.877</v>
      </c>
      <c r="E5" s="39">
        <v>-0.28100000000000003</v>
      </c>
      <c r="F5" s="78">
        <v>0.67958950969213228</v>
      </c>
    </row>
    <row r="6" spans="1:14">
      <c r="B6" s="27">
        <v>2016</v>
      </c>
      <c r="C6" s="40">
        <v>0.69599999999999995</v>
      </c>
      <c r="D6" s="40">
        <v>0.9</v>
      </c>
      <c r="E6" s="40">
        <v>-0.20400000000000007</v>
      </c>
      <c r="F6" s="79">
        <v>0.77333333333333321</v>
      </c>
    </row>
    <row r="7" spans="1:14" ht="25" customHeight="1">
      <c r="B7" s="288" t="s">
        <v>259</v>
      </c>
      <c r="C7" s="288"/>
      <c r="D7" s="288"/>
      <c r="E7" s="288"/>
      <c r="F7" s="288"/>
      <c r="G7" s="288"/>
      <c r="H7" s="12"/>
    </row>
    <row r="9" spans="1:14">
      <c r="B9" s="155"/>
    </row>
  </sheetData>
  <mergeCells count="1">
    <mergeCell ref="B1:D1"/>
  </mergeCells>
  <hyperlinks>
    <hyperlink ref="A1" location="Index!A1" display="Index" xr:uid="{A6021B88-8B4C-4A8A-A868-14505C72DC0A}"/>
  </hyperlinks>
  <pageMargins left="0.7" right="0.7" top="0.75" bottom="0.75" header="0.3" footer="0.3"/>
  <pageSetup paperSize="9" orientation="landscape" r:id="rId1"/>
  <headerFooter>
    <oddFooter>&amp;L&amp;1#&amp;"Calibri"&amp;11&amp;K000000OFFICIAL: Sensitive</oddFooter>
  </headerFooter>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054D-3450-4E01-B83A-03F16DBA4FF4}">
  <sheetPr>
    <pageSetUpPr fitToPage="1"/>
  </sheetPr>
  <dimension ref="A1:J19"/>
  <sheetViews>
    <sheetView showGridLines="0" zoomScaleNormal="100" zoomScaleSheetLayoutView="50" workbookViewId="0">
      <selection activeCell="K12" sqref="K12"/>
    </sheetView>
  </sheetViews>
  <sheetFormatPr defaultRowHeight="14.5"/>
  <cols>
    <col min="3" max="3" width="10.453125" customWidth="1"/>
    <col min="4" max="4" width="12.453125" customWidth="1"/>
  </cols>
  <sheetData>
    <row r="1" spans="1:10">
      <c r="A1" s="2" t="s">
        <v>49</v>
      </c>
      <c r="B1" s="116" t="s">
        <v>151</v>
      </c>
      <c r="C1" s="105"/>
      <c r="D1" s="105"/>
    </row>
    <row r="2" spans="1:10" ht="24">
      <c r="A2" s="2"/>
      <c r="B2" s="99" t="s">
        <v>51</v>
      </c>
      <c r="C2" s="99" t="s">
        <v>62</v>
      </c>
      <c r="D2" s="99" t="s">
        <v>72</v>
      </c>
    </row>
    <row r="3" spans="1:10">
      <c r="A3" s="2"/>
      <c r="B3" s="63">
        <v>2010</v>
      </c>
      <c r="C3" s="108">
        <v>0.50900000000000001</v>
      </c>
      <c r="D3" s="108">
        <v>0.77099999999999991</v>
      </c>
    </row>
    <row r="4" spans="1:10">
      <c r="A4" s="2"/>
      <c r="B4" s="63">
        <v>2011</v>
      </c>
      <c r="C4" s="108">
        <v>0.55799999999999994</v>
      </c>
      <c r="D4" s="108">
        <v>0.77300000000000002</v>
      </c>
    </row>
    <row r="5" spans="1:10">
      <c r="B5" s="117">
        <v>2012</v>
      </c>
      <c r="C5" s="108">
        <v>0.52200000000000002</v>
      </c>
      <c r="D5" s="108">
        <v>0.7609999999999999</v>
      </c>
    </row>
    <row r="6" spans="1:10">
      <c r="B6" s="117">
        <v>2013</v>
      </c>
      <c r="C6" s="108">
        <v>0.58200000000000007</v>
      </c>
      <c r="D6" s="108">
        <v>0.79200000000000004</v>
      </c>
    </row>
    <row r="7" spans="1:10">
      <c r="B7" s="117">
        <v>2014</v>
      </c>
      <c r="C7" s="108">
        <v>0.59699999999999998</v>
      </c>
      <c r="D7" s="108">
        <v>0.80099999999999993</v>
      </c>
    </row>
    <row r="8" spans="1:10">
      <c r="B8" s="117">
        <v>2015</v>
      </c>
      <c r="C8" s="108">
        <v>0.65700000000000003</v>
      </c>
      <c r="D8" s="108">
        <v>0.81499999999999995</v>
      </c>
    </row>
    <row r="9" spans="1:10">
      <c r="B9" s="117">
        <v>2016</v>
      </c>
      <c r="C9" s="108">
        <v>0.65599999999999992</v>
      </c>
      <c r="D9" s="108">
        <v>0.82099999999999995</v>
      </c>
    </row>
    <row r="10" spans="1:10">
      <c r="B10" s="117">
        <v>2017</v>
      </c>
      <c r="C10" s="108">
        <v>0.63400000000000001</v>
      </c>
      <c r="D10" s="108">
        <v>0.80799999999999994</v>
      </c>
    </row>
    <row r="11" spans="1:10">
      <c r="B11" s="117">
        <v>2018</v>
      </c>
      <c r="C11" s="161">
        <v>0.628</v>
      </c>
      <c r="D11" s="161">
        <v>0.80200000000000005</v>
      </c>
    </row>
    <row r="12" spans="1:10">
      <c r="B12" s="117">
        <v>2019</v>
      </c>
      <c r="C12" s="203">
        <v>0.58799999999999997</v>
      </c>
      <c r="D12" s="203">
        <v>0.78200000000000003</v>
      </c>
    </row>
    <row r="13" spans="1:10" ht="15.5">
      <c r="B13" s="255" t="s">
        <v>152</v>
      </c>
      <c r="C13" s="256">
        <v>0.60499999999999998</v>
      </c>
      <c r="D13" s="256">
        <v>0.78400000000000003</v>
      </c>
    </row>
    <row r="14" spans="1:10" ht="15.65" customHeight="1">
      <c r="B14" s="10" t="s">
        <v>57</v>
      </c>
      <c r="C14" s="203"/>
      <c r="D14" s="203"/>
    </row>
    <row r="15" spans="1:10" ht="15.65" customHeight="1">
      <c r="B15" s="33" t="s">
        <v>153</v>
      </c>
      <c r="C15" s="225"/>
      <c r="D15" s="225"/>
      <c r="E15" s="225"/>
      <c r="F15" s="225"/>
      <c r="G15" s="225"/>
      <c r="H15" s="225"/>
      <c r="I15" s="225"/>
      <c r="J15" s="225"/>
    </row>
    <row r="16" spans="1:10" ht="15.65" customHeight="1">
      <c r="B16" s="257" t="s">
        <v>154</v>
      </c>
      <c r="C16" s="225"/>
      <c r="D16" s="225"/>
      <c r="E16" s="225"/>
      <c r="F16" s="225"/>
      <c r="G16" s="225"/>
      <c r="H16" s="225"/>
      <c r="I16" s="225"/>
      <c r="J16" s="225"/>
    </row>
    <row r="17" spans="1:5" ht="15.65" customHeight="1">
      <c r="B17" s="257" t="s">
        <v>267</v>
      </c>
      <c r="C17" s="8"/>
      <c r="D17" s="8"/>
    </row>
    <row r="18" spans="1:5" ht="15.65" customHeight="1">
      <c r="B18" s="257" t="s">
        <v>268</v>
      </c>
      <c r="C18" s="8"/>
      <c r="D18" s="8"/>
    </row>
    <row r="19" spans="1:5" ht="15.65" customHeight="1">
      <c r="A19" s="19"/>
      <c r="B19" s="22" t="s">
        <v>155</v>
      </c>
      <c r="C19" s="19"/>
      <c r="D19" s="19"/>
      <c r="E19" s="19"/>
    </row>
  </sheetData>
  <hyperlinks>
    <hyperlink ref="A1" location="Index!A1" display="Index" xr:uid="{7DFA0A73-AEFC-4AE7-9282-1EA2326A2173}"/>
  </hyperlinks>
  <pageMargins left="0.7" right="0.7" top="0.75" bottom="0.75" header="0.3" footer="0.3"/>
  <pageSetup paperSize="9" scale="37"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N15"/>
  <sheetViews>
    <sheetView showGridLines="0" zoomScaleNormal="100" zoomScaleSheetLayoutView="265" workbookViewId="0">
      <selection activeCell="B12" sqref="B12:C12"/>
    </sheetView>
  </sheetViews>
  <sheetFormatPr defaultRowHeight="14.5"/>
  <cols>
    <col min="3" max="3" width="21.7265625" bestFit="1" customWidth="1"/>
  </cols>
  <sheetData>
    <row r="1" spans="1:14">
      <c r="A1" s="2" t="s">
        <v>49</v>
      </c>
      <c r="B1" s="112" t="s">
        <v>156</v>
      </c>
      <c r="C1" s="16"/>
    </row>
    <row r="2" spans="1:14" ht="11.25" customHeight="1">
      <c r="B2" s="46" t="s">
        <v>51</v>
      </c>
      <c r="C2" s="47" t="s">
        <v>157</v>
      </c>
      <c r="N2" s="2"/>
    </row>
    <row r="3" spans="1:14">
      <c r="B3" s="48">
        <v>2011</v>
      </c>
      <c r="C3" s="69">
        <v>272</v>
      </c>
    </row>
    <row r="4" spans="1:14">
      <c r="B4" s="48">
        <v>2012</v>
      </c>
      <c r="C4" s="69">
        <v>354</v>
      </c>
    </row>
    <row r="5" spans="1:14">
      <c r="B5" s="48">
        <v>2013</v>
      </c>
      <c r="C5" s="69">
        <v>380</v>
      </c>
    </row>
    <row r="6" spans="1:14">
      <c r="B6" s="48">
        <v>2014</v>
      </c>
      <c r="C6" s="69">
        <v>512</v>
      </c>
    </row>
    <row r="7" spans="1:14">
      <c r="B7" s="48">
        <v>2015</v>
      </c>
      <c r="C7" s="69">
        <v>560</v>
      </c>
    </row>
    <row r="8" spans="1:14">
      <c r="B8" s="48">
        <v>2016</v>
      </c>
      <c r="C8" s="69">
        <v>570</v>
      </c>
    </row>
    <row r="9" spans="1:14">
      <c r="B9" s="48">
        <v>2017</v>
      </c>
      <c r="C9" s="69">
        <v>523</v>
      </c>
    </row>
    <row r="10" spans="1:14">
      <c r="B10" s="48">
        <v>2018</v>
      </c>
      <c r="C10" s="69">
        <v>594</v>
      </c>
    </row>
    <row r="11" spans="1:14">
      <c r="B11" s="48">
        <v>2019</v>
      </c>
      <c r="C11" s="69">
        <v>688</v>
      </c>
    </row>
    <row r="12" spans="1:14">
      <c r="B12" s="46">
        <v>2020</v>
      </c>
      <c r="C12" s="258">
        <v>677</v>
      </c>
    </row>
    <row r="13" spans="1:14">
      <c r="B13" s="22" t="s">
        <v>158</v>
      </c>
      <c r="C13" s="49"/>
    </row>
    <row r="14" spans="1:14">
      <c r="B14" s="50" t="s">
        <v>159</v>
      </c>
      <c r="C14" s="45"/>
    </row>
    <row r="15" spans="1:14">
      <c r="B15" s="22"/>
      <c r="C15" s="12"/>
    </row>
  </sheetData>
  <hyperlinks>
    <hyperlink ref="A1" location="Index!A1" display="Index" xr:uid="{62413E95-1E39-4A49-BF06-1FEE4E2B8473}"/>
  </hyperlinks>
  <pageMargins left="0.7" right="0.7" top="0.75" bottom="0.75" header="0.3" footer="0.3"/>
  <pageSetup paperSize="9"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6682-9CF4-4FE2-B02B-5D6215CFE6BE}">
  <dimension ref="A1:K39"/>
  <sheetViews>
    <sheetView showGridLines="0" zoomScaleNormal="100" zoomScaleSheetLayoutView="190" workbookViewId="0">
      <selection activeCell="H24" sqref="H24"/>
    </sheetView>
  </sheetViews>
  <sheetFormatPr defaultRowHeight="14.5"/>
  <cols>
    <col min="2" max="2" width="33.1796875" customWidth="1"/>
    <col min="7" max="7" width="2.54296875" customWidth="1"/>
  </cols>
  <sheetData>
    <row r="1" spans="1:11">
      <c r="A1" s="2" t="s">
        <v>49</v>
      </c>
      <c r="B1" s="112" t="s">
        <v>160</v>
      </c>
      <c r="C1" s="52"/>
      <c r="D1" s="52"/>
      <c r="E1" s="127"/>
      <c r="F1" s="127"/>
      <c r="G1" s="127"/>
    </row>
    <row r="2" spans="1:11" ht="15" customHeight="1">
      <c r="A2" s="2"/>
      <c r="B2" s="54" t="s">
        <v>38</v>
      </c>
      <c r="C2" s="303" t="s">
        <v>137</v>
      </c>
      <c r="D2" s="303"/>
      <c r="E2" s="303"/>
      <c r="F2" s="304"/>
      <c r="G2" s="285"/>
      <c r="H2" s="305" t="s">
        <v>138</v>
      </c>
      <c r="I2" s="305"/>
      <c r="J2" s="305"/>
      <c r="K2" s="305"/>
    </row>
    <row r="3" spans="1:11">
      <c r="B3" s="128" t="s">
        <v>51</v>
      </c>
      <c r="C3" s="129">
        <v>2009</v>
      </c>
      <c r="D3" s="129">
        <v>2018</v>
      </c>
      <c r="E3" s="129">
        <v>2019</v>
      </c>
      <c r="F3" s="282">
        <v>2020</v>
      </c>
      <c r="G3" s="283"/>
      <c r="H3" s="129">
        <v>2009</v>
      </c>
      <c r="I3" s="129">
        <v>2018</v>
      </c>
      <c r="J3" s="129">
        <v>2019</v>
      </c>
      <c r="K3" s="284">
        <v>2020</v>
      </c>
    </row>
    <row r="4" spans="1:11">
      <c r="B4" s="51" t="s">
        <v>161</v>
      </c>
      <c r="C4" s="62">
        <v>0.60854092526690395</v>
      </c>
      <c r="D4" s="66">
        <v>0.65200000000000002</v>
      </c>
      <c r="E4" s="207">
        <v>0.628</v>
      </c>
      <c r="F4" s="259">
        <v>0.628</v>
      </c>
      <c r="G4" s="66"/>
      <c r="H4" s="62">
        <v>0.72532913899568918</v>
      </c>
      <c r="I4" s="66">
        <v>0.752</v>
      </c>
      <c r="J4" s="208">
        <v>0.753</v>
      </c>
      <c r="K4" s="152">
        <v>74.599999999999994</v>
      </c>
    </row>
    <row r="5" spans="1:11">
      <c r="B5" s="145" t="s">
        <v>162</v>
      </c>
      <c r="C5" s="146">
        <v>9.6085409252669035E-2</v>
      </c>
      <c r="D5" s="148">
        <v>0.155</v>
      </c>
      <c r="E5" s="209">
        <v>0.17299999999999999</v>
      </c>
      <c r="F5">
        <v>16.399999999999999</v>
      </c>
      <c r="G5" s="148"/>
      <c r="H5" s="146">
        <v>7.9721542584178032E-2</v>
      </c>
      <c r="I5" s="148">
        <v>0.08</v>
      </c>
      <c r="J5" s="29">
        <v>8.1000000000000003E-2</v>
      </c>
      <c r="K5">
        <v>8</v>
      </c>
    </row>
    <row r="6" spans="1:11">
      <c r="B6" s="145" t="s">
        <v>163</v>
      </c>
      <c r="C6" s="146">
        <v>0.28825622775800713</v>
      </c>
      <c r="D6" s="148">
        <v>0.32900000000000001</v>
      </c>
      <c r="E6" s="209">
        <v>0.29799999999999999</v>
      </c>
      <c r="F6">
        <v>32.5</v>
      </c>
      <c r="G6" s="148"/>
      <c r="H6" s="146">
        <v>0.46353256437143192</v>
      </c>
      <c r="I6" s="148">
        <v>0.55100000000000005</v>
      </c>
      <c r="J6" s="29">
        <v>0.54400000000000004</v>
      </c>
      <c r="K6">
        <v>54.7</v>
      </c>
    </row>
    <row r="7" spans="1:11">
      <c r="B7" s="149" t="s">
        <v>164</v>
      </c>
      <c r="C7" s="146">
        <v>0.22419928825622776</v>
      </c>
      <c r="D7" s="150">
        <v>0.16800000000000001</v>
      </c>
      <c r="E7" s="210">
        <v>0.157</v>
      </c>
      <c r="F7">
        <v>13.9</v>
      </c>
      <c r="G7" s="150"/>
      <c r="H7" s="146">
        <v>0.18207503204007922</v>
      </c>
      <c r="I7" s="150">
        <v>0.121</v>
      </c>
      <c r="J7" s="29">
        <v>0.128</v>
      </c>
      <c r="K7">
        <v>11.9</v>
      </c>
    </row>
    <row r="8" spans="1:11">
      <c r="B8" s="51" t="s">
        <v>165</v>
      </c>
      <c r="C8" s="62">
        <v>0.3914590747330961</v>
      </c>
      <c r="D8" s="62">
        <f>1-D4</f>
        <v>0.34799999999999998</v>
      </c>
      <c r="E8" s="62">
        <v>0.372</v>
      </c>
      <c r="F8" s="152">
        <v>37.200000000000003</v>
      </c>
      <c r="G8" s="62"/>
      <c r="H8" s="62">
        <v>0.27467086100431087</v>
      </c>
      <c r="I8" s="62">
        <v>0.248</v>
      </c>
      <c r="J8" s="208">
        <v>0.246</v>
      </c>
      <c r="K8" s="152">
        <v>25.4</v>
      </c>
    </row>
    <row r="9" spans="1:11">
      <c r="B9" s="145" t="s">
        <v>166</v>
      </c>
      <c r="C9" s="146">
        <v>0.18505338078291814</v>
      </c>
      <c r="D9" s="146">
        <v>0.247</v>
      </c>
      <c r="E9" s="146">
        <v>0.29199999999999998</v>
      </c>
      <c r="F9">
        <v>23.2</v>
      </c>
      <c r="G9" s="146"/>
      <c r="H9" s="146">
        <v>0.12181055574973786</v>
      </c>
      <c r="I9" s="146">
        <v>0.19800000000000001</v>
      </c>
      <c r="J9" s="29">
        <v>0.19500000000000001</v>
      </c>
      <c r="K9">
        <v>17.600000000000001</v>
      </c>
    </row>
    <row r="10" spans="1:11">
      <c r="B10" s="145" t="s">
        <v>167</v>
      </c>
      <c r="C10" s="146">
        <f>C8-C9</f>
        <v>0.20640569395017797</v>
      </c>
      <c r="D10" s="147">
        <f>D8-D9</f>
        <v>0.10099999999999998</v>
      </c>
      <c r="E10" s="147">
        <v>0.08</v>
      </c>
      <c r="F10" s="260">
        <v>0.14000000000000001</v>
      </c>
      <c r="G10" s="146"/>
      <c r="H10" s="147">
        <v>0.152860305254573</v>
      </c>
      <c r="I10" s="147">
        <v>4.9999999999999989E-2</v>
      </c>
      <c r="J10" s="32">
        <v>5.0999999999999997E-2</v>
      </c>
      <c r="K10" s="16">
        <v>7.8</v>
      </c>
    </row>
    <row r="11" spans="1:11">
      <c r="B11" s="299" t="s">
        <v>168</v>
      </c>
      <c r="C11" s="299"/>
      <c r="D11" s="300"/>
      <c r="E11" s="68"/>
      <c r="F11" s="68"/>
      <c r="G11" s="68"/>
    </row>
    <row r="12" spans="1:11" ht="13.5" customHeight="1">
      <c r="B12" s="301" t="s">
        <v>169</v>
      </c>
      <c r="C12" s="301"/>
      <c r="D12" s="301"/>
      <c r="E12" s="109"/>
      <c r="F12" s="109"/>
      <c r="G12" s="109"/>
    </row>
    <row r="13" spans="1:11">
      <c r="B13" s="59" t="s">
        <v>170</v>
      </c>
      <c r="C13" s="59"/>
      <c r="D13" s="59"/>
      <c r="E13" s="59"/>
      <c r="F13" s="59"/>
      <c r="G13" s="109"/>
    </row>
    <row r="14" spans="1:11">
      <c r="B14" s="59" t="s">
        <v>171</v>
      </c>
      <c r="C14" s="59"/>
      <c r="D14" s="59"/>
      <c r="E14" s="59"/>
      <c r="F14" s="59"/>
      <c r="G14" s="59"/>
    </row>
    <row r="15" spans="1:11">
      <c r="B15" s="302" t="s">
        <v>172</v>
      </c>
      <c r="C15" s="302"/>
      <c r="D15" s="302"/>
      <c r="E15" s="110"/>
      <c r="F15" s="110"/>
      <c r="G15" s="110"/>
    </row>
    <row r="16" spans="1:11">
      <c r="B16" s="22" t="s">
        <v>173</v>
      </c>
    </row>
    <row r="17" spans="2:6">
      <c r="B17" s="7"/>
    </row>
    <row r="20" spans="2:6">
      <c r="B20" s="145"/>
      <c r="D20" s="176"/>
      <c r="E20" s="176"/>
      <c r="F20" s="176"/>
    </row>
    <row r="21" spans="2:6">
      <c r="B21" s="145"/>
      <c r="D21" s="176"/>
      <c r="E21" s="176"/>
      <c r="F21" s="176"/>
    </row>
    <row r="22" spans="2:6">
      <c r="B22" s="145"/>
      <c r="D22" s="176"/>
      <c r="E22" s="176"/>
      <c r="F22" s="176"/>
    </row>
    <row r="23" spans="2:6">
      <c r="B23" s="145"/>
      <c r="D23" s="176"/>
      <c r="E23" s="176"/>
      <c r="F23" s="176"/>
    </row>
    <row r="24" spans="2:6">
      <c r="B24" s="149"/>
      <c r="D24" s="176"/>
      <c r="E24" s="176"/>
      <c r="F24" s="176"/>
    </row>
    <row r="25" spans="2:6">
      <c r="B25" s="149"/>
      <c r="D25" s="176"/>
      <c r="E25" s="176"/>
      <c r="F25" s="176"/>
    </row>
    <row r="26" spans="2:6">
      <c r="B26" s="145"/>
      <c r="D26" s="176"/>
      <c r="E26" s="176"/>
      <c r="F26" s="176"/>
    </row>
    <row r="27" spans="2:6">
      <c r="B27" s="145"/>
      <c r="D27" s="176"/>
      <c r="E27" s="176"/>
      <c r="F27" s="176"/>
    </row>
    <row r="28" spans="2:6">
      <c r="B28" s="145"/>
      <c r="D28" s="176"/>
      <c r="E28" s="176"/>
      <c r="F28" s="176"/>
    </row>
    <row r="29" spans="2:6">
      <c r="B29" s="145"/>
      <c r="D29" s="176"/>
      <c r="E29" s="176"/>
      <c r="F29" s="176"/>
    </row>
    <row r="30" spans="2:6">
      <c r="B30" s="149"/>
    </row>
    <row r="31" spans="2:6">
      <c r="B31" s="149"/>
    </row>
    <row r="34" spans="2:2">
      <c r="B34" s="145"/>
    </row>
    <row r="35" spans="2:2">
      <c r="B35" s="145"/>
    </row>
    <row r="38" spans="2:2">
      <c r="B38" s="145"/>
    </row>
    <row r="39" spans="2:2">
      <c r="B39" s="145"/>
    </row>
  </sheetData>
  <mergeCells count="5">
    <mergeCell ref="B11:D11"/>
    <mergeCell ref="B12:D12"/>
    <mergeCell ref="B15:D15"/>
    <mergeCell ref="C2:F2"/>
    <mergeCell ref="H2:K2"/>
  </mergeCells>
  <hyperlinks>
    <hyperlink ref="A1" location="Index!A1" display="Index" xr:uid="{1F1FD11D-A6B8-4869-A20C-57704F2D4F4E}"/>
  </hyperlinks>
  <pageMargins left="0.7" right="0.7" top="0.75" bottom="0.75" header="0.3" footer="0.3"/>
  <pageSetup paperSize="9" orientation="landscape" r:id="rId1"/>
  <headerFooter>
    <oddFooter>&amp;L&amp;1#&amp;"Calibri"&amp;11&amp;K000000OFFICIAL: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I12"/>
  <sheetViews>
    <sheetView showGridLines="0" zoomScaleNormal="100" zoomScaleSheetLayoutView="235" workbookViewId="0">
      <selection activeCell="B1" sqref="B1:D1"/>
    </sheetView>
  </sheetViews>
  <sheetFormatPr defaultRowHeight="14.5"/>
  <cols>
    <col min="2" max="2" width="38.453125" style="3" customWidth="1"/>
    <col min="3" max="3" width="14.7265625" style="3" customWidth="1"/>
    <col min="4" max="4" width="12.26953125" style="3" customWidth="1"/>
    <col min="6" max="6" width="12.453125" customWidth="1"/>
    <col min="9" max="9" width="9.26953125" customWidth="1"/>
    <col min="19" max="19" width="9.1796875" customWidth="1"/>
  </cols>
  <sheetData>
    <row r="1" spans="1:9">
      <c r="A1" s="2" t="s">
        <v>49</v>
      </c>
      <c r="B1" s="292" t="s">
        <v>65</v>
      </c>
      <c r="C1" s="292"/>
      <c r="D1" s="292"/>
    </row>
    <row r="2" spans="1:9" ht="36" customHeight="1">
      <c r="B2" s="126" t="s">
        <v>174</v>
      </c>
      <c r="C2" s="60"/>
      <c r="D2" s="60"/>
      <c r="E2" s="60"/>
      <c r="F2" s="60"/>
    </row>
    <row r="3" spans="1:9" ht="23">
      <c r="B3" s="61" t="s">
        <v>175</v>
      </c>
      <c r="C3" s="55" t="s">
        <v>52</v>
      </c>
      <c r="D3" s="55" t="s">
        <v>176</v>
      </c>
      <c r="E3" s="55" t="s">
        <v>62</v>
      </c>
      <c r="F3" s="55" t="s">
        <v>72</v>
      </c>
    </row>
    <row r="4" spans="1:9">
      <c r="B4" s="84" t="s">
        <v>177</v>
      </c>
      <c r="C4" s="89">
        <v>3820</v>
      </c>
      <c r="D4" s="89">
        <v>447769</v>
      </c>
      <c r="E4" s="87">
        <v>0.53772522522522526</v>
      </c>
      <c r="F4" s="87">
        <v>0.75809018477822887</v>
      </c>
    </row>
    <row r="5" spans="1:9">
      <c r="B5" s="84" t="s">
        <v>178</v>
      </c>
      <c r="C5" s="89">
        <v>1186</v>
      </c>
      <c r="D5" s="89">
        <v>78515</v>
      </c>
      <c r="E5" s="87">
        <v>0.1669481981981982</v>
      </c>
      <c r="F5" s="87">
        <v>0.13292892285500479</v>
      </c>
      <c r="G5" s="68"/>
      <c r="H5" s="68"/>
      <c r="I5" s="68"/>
    </row>
    <row r="6" spans="1:9">
      <c r="B6" s="84" t="s">
        <v>179</v>
      </c>
      <c r="C6" s="89">
        <v>1842</v>
      </c>
      <c r="D6" s="89">
        <v>58834</v>
      </c>
      <c r="E6" s="91">
        <v>0.25929054054054052</v>
      </c>
      <c r="F6" s="91">
        <v>9.9608230876282899E-2</v>
      </c>
      <c r="G6" s="59"/>
      <c r="H6" s="59"/>
      <c r="I6" s="59"/>
    </row>
    <row r="7" spans="1:9">
      <c r="B7" s="85" t="s">
        <v>180</v>
      </c>
      <c r="C7" s="90">
        <v>256</v>
      </c>
      <c r="D7" s="90">
        <v>5536</v>
      </c>
      <c r="E7" s="88">
        <v>3.6036036036036112E-2</v>
      </c>
      <c r="F7" s="88">
        <v>9.3726614904834308E-3</v>
      </c>
      <c r="G7" s="59"/>
    </row>
    <row r="8" spans="1:9">
      <c r="B8" s="93" t="s">
        <v>181</v>
      </c>
      <c r="C8" s="86"/>
      <c r="D8" s="86"/>
      <c r="E8" s="59"/>
      <c r="F8" s="59"/>
    </row>
    <row r="9" spans="1:9">
      <c r="B9" s="92" t="s">
        <v>182</v>
      </c>
    </row>
    <row r="10" spans="1:9">
      <c r="B10" s="22" t="s">
        <v>150</v>
      </c>
    </row>
    <row r="12" spans="1:9">
      <c r="B12" s="155"/>
    </row>
  </sheetData>
  <mergeCells count="1">
    <mergeCell ref="B1:D1"/>
  </mergeCells>
  <hyperlinks>
    <hyperlink ref="A1" location="Index!A1" display="Index" xr:uid="{FEEA1E7B-6727-4621-A896-C01FDEC05625}"/>
  </hyperlinks>
  <pageMargins left="0.7" right="0.7" top="0.75" bottom="0.75" header="0.3" footer="0.3"/>
  <pageSetup paperSize="9" orientation="landscape" r:id="rId1"/>
  <headerFooter>
    <oddFooter>&amp;L&amp;1#&amp;"Calibri"&amp;11&amp;K000000OFFICIAL: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A067-605F-4248-B242-598011FAB09C}">
  <sheetPr>
    <pageSetUpPr fitToPage="1"/>
  </sheetPr>
  <dimension ref="A1:Z1048576"/>
  <sheetViews>
    <sheetView showGridLines="0" zoomScaleNormal="100" zoomScaleSheetLayoutView="190" workbookViewId="0">
      <selection activeCell="K22" sqref="K22"/>
    </sheetView>
  </sheetViews>
  <sheetFormatPr defaultRowHeight="14.5"/>
  <cols>
    <col min="3" max="3" width="15" customWidth="1"/>
    <col min="4" max="5" width="15.81640625" customWidth="1"/>
    <col min="6" max="6" width="15.26953125" customWidth="1"/>
    <col min="7" max="7" width="16.54296875" customWidth="1"/>
    <col min="8" max="8" width="15.54296875" customWidth="1"/>
    <col min="9" max="10" width="16.54296875" customWidth="1"/>
    <col min="11" max="11" width="20.54296875" customWidth="1"/>
    <col min="12" max="12" width="20.7265625" customWidth="1"/>
    <col min="13" max="13" width="15.453125" customWidth="1"/>
    <col min="14" max="14" width="14.26953125" customWidth="1"/>
    <col min="15" max="15" width="16.54296875" customWidth="1"/>
    <col min="18" max="18" width="34.7265625" customWidth="1"/>
  </cols>
  <sheetData>
    <row r="1" spans="1:12">
      <c r="A1" s="2" t="s">
        <v>49</v>
      </c>
      <c r="B1" s="112" t="s">
        <v>183</v>
      </c>
      <c r="C1" s="16"/>
      <c r="D1" s="16"/>
      <c r="E1" s="16"/>
      <c r="F1" s="16"/>
      <c r="G1" s="16"/>
      <c r="H1" s="96"/>
      <c r="I1" s="96"/>
      <c r="J1" s="96"/>
      <c r="K1" s="96"/>
      <c r="L1" s="96"/>
    </row>
    <row r="2" spans="1:12" ht="57.5">
      <c r="B2" s="46" t="s">
        <v>51</v>
      </c>
      <c r="C2" s="144" t="s">
        <v>184</v>
      </c>
      <c r="D2" s="144" t="s">
        <v>185</v>
      </c>
      <c r="E2" s="144" t="s">
        <v>257</v>
      </c>
      <c r="F2" s="144" t="s">
        <v>186</v>
      </c>
      <c r="G2" s="144" t="s">
        <v>187</v>
      </c>
      <c r="H2" s="144" t="s">
        <v>188</v>
      </c>
      <c r="I2" s="144" t="s">
        <v>189</v>
      </c>
      <c r="J2" s="144" t="s">
        <v>258</v>
      </c>
      <c r="K2" s="144" t="s">
        <v>190</v>
      </c>
      <c r="L2" s="144" t="s">
        <v>191</v>
      </c>
    </row>
    <row r="3" spans="1:12" ht="14.5" customHeight="1">
      <c r="B3" s="306" t="s">
        <v>192</v>
      </c>
      <c r="C3" s="306"/>
      <c r="D3" s="306"/>
      <c r="E3" s="306"/>
      <c r="F3" s="306"/>
      <c r="G3" s="306"/>
      <c r="H3" s="306"/>
      <c r="I3" s="306"/>
      <c r="J3" s="306"/>
      <c r="K3" s="306"/>
      <c r="L3" s="306"/>
    </row>
    <row r="4" spans="1:12">
      <c r="A4" s="125"/>
      <c r="B4" s="226">
        <v>2015</v>
      </c>
      <c r="C4" s="227">
        <v>3897</v>
      </c>
      <c r="D4" s="227">
        <v>745</v>
      </c>
      <c r="E4" s="286">
        <f>D4/C4</f>
        <v>0.19117269694636901</v>
      </c>
      <c r="F4" s="175">
        <v>0.45382555025037846</v>
      </c>
      <c r="G4" s="175">
        <v>8.6759054384534767E-2</v>
      </c>
      <c r="H4" s="227">
        <v>207037</v>
      </c>
      <c r="I4" s="178">
        <v>52195</v>
      </c>
      <c r="J4" s="286">
        <f>I4/H4</f>
        <v>0.25210469626202081</v>
      </c>
      <c r="K4" s="175">
        <v>0.32957179242279527</v>
      </c>
      <c r="L4" s="175">
        <v>8.3086596625278578E-2</v>
      </c>
    </row>
    <row r="5" spans="1:12">
      <c r="A5" s="125"/>
      <c r="B5" s="226">
        <v>2016</v>
      </c>
      <c r="C5" s="229">
        <v>3706</v>
      </c>
      <c r="D5" s="229">
        <v>596</v>
      </c>
      <c r="E5" s="286">
        <f t="shared" ref="E5:E9" si="0">D5/C5</f>
        <v>0.16082029141932003</v>
      </c>
      <c r="F5" s="175">
        <v>0.43158262489810179</v>
      </c>
      <c r="G5" s="175">
        <v>6.9407243507627808E-2</v>
      </c>
      <c r="H5" s="229">
        <v>177683</v>
      </c>
      <c r="I5" s="178">
        <v>38672</v>
      </c>
      <c r="J5" s="286">
        <f t="shared" ref="J5:J9" si="1">I5/H5</f>
        <v>0.21764603254109846</v>
      </c>
      <c r="K5" s="175">
        <v>0.28284463546641198</v>
      </c>
      <c r="L5" s="175">
        <v>6.1560012734797838E-2</v>
      </c>
    </row>
    <row r="6" spans="1:12">
      <c r="B6" s="226">
        <v>2017</v>
      </c>
      <c r="C6" s="229">
        <v>4117</v>
      </c>
      <c r="D6" s="229">
        <v>674</v>
      </c>
      <c r="E6" s="286">
        <f t="shared" si="0"/>
        <v>0.16371144036920088</v>
      </c>
      <c r="F6" s="175">
        <v>0.47944567369279145</v>
      </c>
      <c r="G6" s="175">
        <v>7.8490741819028764E-2</v>
      </c>
      <c r="H6" s="229">
        <v>169671</v>
      </c>
      <c r="I6" s="178">
        <v>39463</v>
      </c>
      <c r="J6" s="286">
        <f t="shared" si="1"/>
        <v>0.23258541530373489</v>
      </c>
      <c r="K6" s="175">
        <v>0.27009073543457496</v>
      </c>
      <c r="L6" s="175">
        <v>6.2819165870741808E-2</v>
      </c>
    </row>
    <row r="7" spans="1:12">
      <c r="B7" s="226">
        <v>2018</v>
      </c>
      <c r="C7" s="229">
        <v>3908</v>
      </c>
      <c r="D7" s="229">
        <v>784</v>
      </c>
      <c r="E7" s="286">
        <f t="shared" si="0"/>
        <v>0.20061412487205732</v>
      </c>
      <c r="F7" s="175">
        <v>0.45510655642249914</v>
      </c>
      <c r="G7" s="175">
        <v>9.1300803540235245E-2</v>
      </c>
      <c r="H7" s="229">
        <v>148101</v>
      </c>
      <c r="I7" s="178">
        <v>42565</v>
      </c>
      <c r="J7" s="286">
        <f t="shared" si="1"/>
        <v>0.28740521671021801</v>
      </c>
      <c r="K7" s="175">
        <v>0.23575453677172875</v>
      </c>
      <c r="L7" s="175">
        <v>6.775708373129577E-2</v>
      </c>
    </row>
    <row r="8" spans="1:12" ht="14.5" customHeight="1">
      <c r="B8" s="226">
        <v>2019</v>
      </c>
      <c r="C8" s="229">
        <v>5739</v>
      </c>
      <c r="D8" s="229">
        <v>768</v>
      </c>
      <c r="E8" s="286">
        <f t="shared" si="0"/>
        <v>0.1338212232096184</v>
      </c>
      <c r="F8" s="175">
        <v>0.66833585652730876</v>
      </c>
      <c r="G8" s="175">
        <v>8.9437521835332476E-2</v>
      </c>
      <c r="H8" s="229">
        <v>148562</v>
      </c>
      <c r="I8" s="180">
        <v>38347</v>
      </c>
      <c r="J8" s="286">
        <f t="shared" si="1"/>
        <v>0.2581211884600369</v>
      </c>
      <c r="K8" s="175">
        <v>0.23648837949697549</v>
      </c>
      <c r="L8" s="175">
        <v>6.1042661572747535E-2</v>
      </c>
    </row>
    <row r="9" spans="1:12">
      <c r="A9" s="125"/>
      <c r="B9" s="261">
        <v>2020</v>
      </c>
      <c r="C9" s="265">
        <v>4215</v>
      </c>
      <c r="D9" s="265">
        <v>567</v>
      </c>
      <c r="E9" s="287">
        <f t="shared" si="0"/>
        <v>0.13451957295373665</v>
      </c>
      <c r="F9" s="266">
        <v>0.49085827413532085</v>
      </c>
      <c r="G9" s="266">
        <v>6.6030045417491551E-2</v>
      </c>
      <c r="H9" s="265">
        <v>134938</v>
      </c>
      <c r="I9" s="264">
        <v>27229</v>
      </c>
      <c r="J9" s="287">
        <f t="shared" si="1"/>
        <v>0.20178896974906993</v>
      </c>
      <c r="K9" s="267">
        <v>0.21480101878382682</v>
      </c>
      <c r="L9" s="241">
        <v>4.3344476281439032E-2</v>
      </c>
    </row>
    <row r="10" spans="1:12">
      <c r="A10" s="125"/>
      <c r="B10" s="307" t="s">
        <v>193</v>
      </c>
      <c r="C10" s="307"/>
      <c r="D10" s="307"/>
      <c r="E10" s="307"/>
      <c r="F10" s="307"/>
      <c r="G10" s="307"/>
      <c r="H10" s="307"/>
      <c r="I10" s="307"/>
      <c r="J10" s="307"/>
      <c r="K10" s="307"/>
      <c r="L10" s="307"/>
    </row>
    <row r="11" spans="1:12">
      <c r="A11" s="125"/>
      <c r="B11" s="226">
        <v>2015</v>
      </c>
      <c r="C11" s="69">
        <v>189</v>
      </c>
      <c r="D11" s="69">
        <v>53</v>
      </c>
      <c r="E11" s="286">
        <f>D11/C11</f>
        <v>0.28042328042328041</v>
      </c>
      <c r="F11" s="175">
        <v>2.2010015139163851E-2</v>
      </c>
      <c r="G11" s="175">
        <v>6.1721206474903926E-3</v>
      </c>
      <c r="H11" s="177">
        <v>20559</v>
      </c>
      <c r="I11" s="178">
        <v>6618</v>
      </c>
      <c r="J11" s="286">
        <f>I11/H11</f>
        <v>0.32190281628483874</v>
      </c>
      <c r="K11" s="175">
        <v>3.2726838586437441E-2</v>
      </c>
      <c r="L11" s="175">
        <v>1.0534861509073543E-2</v>
      </c>
    </row>
    <row r="12" spans="1:12">
      <c r="A12" s="125"/>
      <c r="B12" s="226">
        <v>2016</v>
      </c>
      <c r="C12" s="69">
        <v>234</v>
      </c>
      <c r="D12" s="231">
        <v>51</v>
      </c>
      <c r="E12" s="286">
        <f t="shared" ref="E12:E16" si="2">D12/C12</f>
        <v>0.21794871794871795</v>
      </c>
      <c r="F12" s="175">
        <v>2.7250494934202864E-2</v>
      </c>
      <c r="G12" s="175">
        <v>5.9392104343775473E-3</v>
      </c>
      <c r="H12" s="227">
        <v>20327</v>
      </c>
      <c r="I12" s="180">
        <v>6740</v>
      </c>
      <c r="J12" s="286">
        <f t="shared" ref="J12:J16" si="3">I12/H12</f>
        <v>0.33157868844394156</v>
      </c>
      <c r="K12" s="175">
        <v>3.2357529449219991E-2</v>
      </c>
      <c r="L12" s="175">
        <v>1.0729067176058579E-2</v>
      </c>
    </row>
    <row r="13" spans="1:12">
      <c r="B13" s="226">
        <v>2017</v>
      </c>
      <c r="C13" s="69">
        <v>255</v>
      </c>
      <c r="D13" s="231">
        <v>59</v>
      </c>
      <c r="E13" s="286">
        <f t="shared" si="2"/>
        <v>0.23137254901960785</v>
      </c>
      <c r="F13" s="175">
        <v>2.9696052171887737E-2</v>
      </c>
      <c r="G13" s="175">
        <v>6.8708512868289277E-3</v>
      </c>
      <c r="H13" s="227">
        <v>20424</v>
      </c>
      <c r="I13" s="180">
        <v>6874</v>
      </c>
      <c r="J13" s="286">
        <f t="shared" si="3"/>
        <v>0.33656482569526047</v>
      </c>
      <c r="K13" s="175">
        <v>3.2511938872970395E-2</v>
      </c>
      <c r="L13" s="175">
        <v>1.0942375039796243E-2</v>
      </c>
    </row>
    <row r="14" spans="1:12">
      <c r="B14" s="226">
        <v>2018</v>
      </c>
      <c r="C14" s="69">
        <v>288</v>
      </c>
      <c r="D14" s="231">
        <v>66</v>
      </c>
      <c r="E14" s="286">
        <f t="shared" si="2"/>
        <v>0.22916666666666666</v>
      </c>
      <c r="F14" s="175">
        <v>3.3539070688249677E-2</v>
      </c>
      <c r="G14" s="175">
        <v>7.686037032723885E-3</v>
      </c>
      <c r="H14" s="227">
        <v>19884</v>
      </c>
      <c r="I14" s="180">
        <v>5925</v>
      </c>
      <c r="J14" s="286">
        <f t="shared" si="3"/>
        <v>0.29797827398913701</v>
      </c>
      <c r="K14" s="175">
        <v>3.16523400191022E-2</v>
      </c>
      <c r="L14" s="175">
        <v>9.4317096466093597E-3</v>
      </c>
    </row>
    <row r="15" spans="1:12">
      <c r="B15" s="226">
        <v>2019</v>
      </c>
      <c r="C15" s="69">
        <v>294</v>
      </c>
      <c r="D15" s="231">
        <v>76</v>
      </c>
      <c r="E15" s="286">
        <f t="shared" si="2"/>
        <v>0.25850340136054423</v>
      </c>
      <c r="F15" s="175">
        <v>3.4237801327588212E-2</v>
      </c>
      <c r="G15" s="175">
        <v>8.8505880982881098E-3</v>
      </c>
      <c r="H15" s="227">
        <v>21724</v>
      </c>
      <c r="I15" s="180">
        <v>6500</v>
      </c>
      <c r="J15" s="286">
        <f t="shared" si="3"/>
        <v>0.29920824894126313</v>
      </c>
      <c r="K15" s="175">
        <v>3.4581343521171599E-2</v>
      </c>
      <c r="L15" s="175">
        <v>1.0347023241006049E-2</v>
      </c>
    </row>
    <row r="16" spans="1:12">
      <c r="B16" s="261">
        <v>2020</v>
      </c>
      <c r="C16" s="258">
        <v>300</v>
      </c>
      <c r="D16" s="262">
        <v>42</v>
      </c>
      <c r="E16" s="287">
        <f t="shared" si="2"/>
        <v>0.14000000000000001</v>
      </c>
      <c r="F16" s="241">
        <v>3.4936531966926747E-2</v>
      </c>
      <c r="G16" s="241">
        <v>4.8911144753697447E-3</v>
      </c>
      <c r="H16" s="263">
        <v>21415</v>
      </c>
      <c r="I16" s="264">
        <v>4766</v>
      </c>
      <c r="J16" s="287">
        <f t="shared" si="3"/>
        <v>0.22255428438010741</v>
      </c>
      <c r="K16" s="241">
        <v>3.408946195479147E-2</v>
      </c>
      <c r="L16" s="241">
        <v>7.5867558102515123E-3</v>
      </c>
    </row>
    <row r="17" spans="2:18">
      <c r="B17" s="22" t="s">
        <v>194</v>
      </c>
    </row>
    <row r="18" spans="2:18">
      <c r="B18" s="22" t="s">
        <v>195</v>
      </c>
      <c r="P18" s="113"/>
      <c r="Q18" s="113"/>
      <c r="R18" s="113"/>
    </row>
    <row r="19" spans="2:18">
      <c r="B19" s="22" t="s">
        <v>196</v>
      </c>
      <c r="N19" s="82"/>
      <c r="P19" s="228"/>
      <c r="Q19" s="228"/>
      <c r="R19" s="228"/>
    </row>
    <row r="20" spans="2:18">
      <c r="N20" s="82"/>
      <c r="Q20" s="179"/>
      <c r="R20" s="230"/>
    </row>
    <row r="21" spans="2:18">
      <c r="B21" s="113" t="s">
        <v>197</v>
      </c>
      <c r="C21" s="24"/>
      <c r="D21" s="24"/>
      <c r="E21" s="24"/>
      <c r="F21" s="24"/>
      <c r="G21" s="19"/>
      <c r="H21" s="19"/>
      <c r="I21" s="19"/>
      <c r="J21" s="19"/>
      <c r="K21" s="19"/>
      <c r="L21" s="19"/>
      <c r="N21" s="82"/>
      <c r="Q21" s="219"/>
    </row>
    <row r="22" spans="2:18" ht="36.5">
      <c r="B22" s="233" t="s">
        <v>51</v>
      </c>
      <c r="C22" s="181" t="s">
        <v>198</v>
      </c>
      <c r="D22" s="181" t="s">
        <v>199</v>
      </c>
      <c r="E22" s="181" t="s">
        <v>200</v>
      </c>
      <c r="F22" s="181" t="s">
        <v>201</v>
      </c>
      <c r="G22" s="181" t="s">
        <v>157</v>
      </c>
      <c r="H22" s="181" t="s">
        <v>202</v>
      </c>
      <c r="I22" s="181" t="s">
        <v>203</v>
      </c>
      <c r="J22" s="181" t="s">
        <v>204</v>
      </c>
      <c r="K22" s="181" t="s">
        <v>205</v>
      </c>
      <c r="L22" s="179"/>
    </row>
    <row r="23" spans="2:18">
      <c r="B23" s="24">
        <v>2009</v>
      </c>
      <c r="C23" s="235">
        <v>63860</v>
      </c>
      <c r="D23" s="19">
        <v>476</v>
      </c>
      <c r="E23" s="19">
        <v>0.75</v>
      </c>
      <c r="F23" s="195">
        <v>180016</v>
      </c>
      <c r="G23" s="195">
        <v>1150</v>
      </c>
      <c r="H23" s="19">
        <v>0.64</v>
      </c>
      <c r="I23" s="195">
        <v>42582</v>
      </c>
      <c r="J23" s="195">
        <v>140</v>
      </c>
      <c r="K23" s="19">
        <v>0.38</v>
      </c>
      <c r="L23" s="179"/>
      <c r="N23" s="222"/>
    </row>
    <row r="24" spans="2:18">
      <c r="B24" s="24">
        <v>2010</v>
      </c>
      <c r="C24" s="235">
        <v>69322</v>
      </c>
      <c r="D24" s="19">
        <v>531</v>
      </c>
      <c r="E24" s="19">
        <v>0.77</v>
      </c>
      <c r="F24" s="195">
        <v>189445</v>
      </c>
      <c r="G24" s="195">
        <v>1272</v>
      </c>
      <c r="H24" s="19">
        <v>0.67</v>
      </c>
      <c r="I24" s="195">
        <v>44037</v>
      </c>
      <c r="J24" s="195">
        <v>127</v>
      </c>
      <c r="K24" s="19">
        <v>0.33</v>
      </c>
      <c r="L24" s="179"/>
      <c r="N24" s="222"/>
    </row>
    <row r="25" spans="2:18">
      <c r="B25" s="24">
        <v>2011</v>
      </c>
      <c r="C25" s="235">
        <v>72286</v>
      </c>
      <c r="D25" s="19">
        <v>560</v>
      </c>
      <c r="E25" s="19">
        <v>0.77</v>
      </c>
      <c r="F25" s="195">
        <v>195218</v>
      </c>
      <c r="G25" s="195">
        <v>1338</v>
      </c>
      <c r="H25" s="19">
        <v>0.69</v>
      </c>
      <c r="I25" s="195">
        <v>48038</v>
      </c>
      <c r="J25" s="195">
        <v>167</v>
      </c>
      <c r="K25" s="19">
        <v>0.41</v>
      </c>
      <c r="L25" s="179"/>
      <c r="N25" s="179"/>
    </row>
    <row r="26" spans="2:18">
      <c r="B26" s="24">
        <v>2012</v>
      </c>
      <c r="C26" s="235">
        <v>80037</v>
      </c>
      <c r="D26" s="19">
        <v>613</v>
      </c>
      <c r="E26" s="19">
        <v>0.77</v>
      </c>
      <c r="F26" s="195">
        <v>206778</v>
      </c>
      <c r="G26" s="195">
        <v>1486</v>
      </c>
      <c r="H26" s="19">
        <v>0.72</v>
      </c>
      <c r="I26" s="195">
        <v>48631</v>
      </c>
      <c r="J26" s="195">
        <v>179</v>
      </c>
      <c r="K26" s="19">
        <v>0.43</v>
      </c>
      <c r="L26" s="179"/>
      <c r="N26" s="179"/>
    </row>
    <row r="27" spans="2:18">
      <c r="B27" s="24">
        <v>2013</v>
      </c>
      <c r="C27" s="235">
        <v>87869</v>
      </c>
      <c r="D27" s="19">
        <v>714</v>
      </c>
      <c r="E27" s="19">
        <v>0.81</v>
      </c>
      <c r="F27" s="195">
        <v>221567</v>
      </c>
      <c r="G27" s="195">
        <v>1605</v>
      </c>
      <c r="H27" s="19">
        <v>0.72</v>
      </c>
      <c r="I27" s="195">
        <v>50404</v>
      </c>
      <c r="J27" s="195">
        <v>200</v>
      </c>
      <c r="K27" s="19">
        <v>0.46</v>
      </c>
      <c r="L27" s="179"/>
      <c r="N27" s="179"/>
      <c r="P27" s="179"/>
    </row>
    <row r="28" spans="2:18">
      <c r="B28" s="24">
        <v>2014</v>
      </c>
      <c r="C28" s="235">
        <v>90145</v>
      </c>
      <c r="D28" s="19">
        <v>761</v>
      </c>
      <c r="E28" s="19">
        <v>0.84</v>
      </c>
      <c r="F28" s="195">
        <v>232427</v>
      </c>
      <c r="G28" s="195">
        <v>1751</v>
      </c>
      <c r="H28" s="19">
        <v>0.75</v>
      </c>
      <c r="I28" s="195">
        <v>52958</v>
      </c>
      <c r="J28" s="195">
        <v>212</v>
      </c>
      <c r="K28" s="19">
        <v>0.45</v>
      </c>
      <c r="L28" s="179"/>
      <c r="N28" s="232"/>
      <c r="O28" s="232"/>
      <c r="P28" s="232"/>
      <c r="Q28" s="232"/>
    </row>
    <row r="29" spans="2:18">
      <c r="B29" s="24">
        <v>2015</v>
      </c>
      <c r="C29" s="235">
        <v>90735</v>
      </c>
      <c r="D29" s="19">
        <v>817</v>
      </c>
      <c r="E29" s="237">
        <v>0.9</v>
      </c>
      <c r="F29" s="195">
        <v>240601</v>
      </c>
      <c r="G29" s="195">
        <v>1903</v>
      </c>
      <c r="H29" s="19">
        <v>0.79</v>
      </c>
      <c r="I29" s="195">
        <v>54345</v>
      </c>
      <c r="J29" s="195">
        <v>267</v>
      </c>
      <c r="K29" s="19">
        <v>0.56000000000000005</v>
      </c>
      <c r="L29" s="217"/>
      <c r="N29" s="232"/>
      <c r="O29" s="232"/>
      <c r="P29" s="232"/>
      <c r="Q29" s="232"/>
    </row>
    <row r="30" spans="2:18">
      <c r="B30" s="24">
        <v>2016</v>
      </c>
      <c r="C30" s="235">
        <v>90795</v>
      </c>
      <c r="D30" s="19">
        <v>907</v>
      </c>
      <c r="E30" s="237">
        <v>1</v>
      </c>
      <c r="F30" s="195">
        <v>245148</v>
      </c>
      <c r="G30" s="195">
        <v>2034</v>
      </c>
      <c r="H30" s="19">
        <v>0.83</v>
      </c>
      <c r="I30" s="195">
        <v>55951</v>
      </c>
      <c r="J30" s="195">
        <v>223</v>
      </c>
      <c r="K30" s="19">
        <v>0.45</v>
      </c>
      <c r="L30" s="82"/>
    </row>
    <row r="31" spans="2:18">
      <c r="B31" s="24">
        <v>2017</v>
      </c>
      <c r="C31" s="235">
        <v>92823</v>
      </c>
      <c r="D31" s="19">
        <v>982</v>
      </c>
      <c r="E31" s="19">
        <v>1.06</v>
      </c>
      <c r="F31" s="195">
        <v>251817</v>
      </c>
      <c r="G31" s="195">
        <v>2241</v>
      </c>
      <c r="H31" s="19">
        <v>0.89</v>
      </c>
      <c r="I31" s="195">
        <v>55355</v>
      </c>
      <c r="J31" s="195">
        <v>247</v>
      </c>
      <c r="K31" s="237">
        <v>0.5</v>
      </c>
      <c r="L31" s="82"/>
    </row>
    <row r="32" spans="2:18">
      <c r="B32" s="24">
        <v>2018</v>
      </c>
      <c r="C32" s="235">
        <v>91587</v>
      </c>
      <c r="D32" s="19">
        <v>965</v>
      </c>
      <c r="E32" s="19">
        <v>1.05</v>
      </c>
      <c r="F32" s="195">
        <v>254205</v>
      </c>
      <c r="G32" s="195">
        <v>2376</v>
      </c>
      <c r="H32" s="19">
        <v>0.93</v>
      </c>
      <c r="I32" s="195">
        <v>57738</v>
      </c>
      <c r="J32" s="195">
        <v>297</v>
      </c>
      <c r="K32" s="19">
        <v>0.59</v>
      </c>
    </row>
    <row r="33" spans="1:26">
      <c r="B33" s="24">
        <v>2019</v>
      </c>
      <c r="C33" s="235">
        <v>90283</v>
      </c>
      <c r="D33" s="19">
        <v>985</v>
      </c>
      <c r="E33" s="19">
        <v>1.0900000000000001</v>
      </c>
      <c r="F33" s="195">
        <v>254284</v>
      </c>
      <c r="G33" s="195">
        <v>2450</v>
      </c>
      <c r="H33" s="19">
        <v>0.96</v>
      </c>
      <c r="I33" s="195">
        <v>58068</v>
      </c>
      <c r="J33" s="195">
        <v>351</v>
      </c>
      <c r="K33" s="19">
        <v>0.69</v>
      </c>
    </row>
    <row r="34" spans="1:26">
      <c r="B34" s="25">
        <v>2020</v>
      </c>
      <c r="C34" s="268">
        <v>103620</v>
      </c>
      <c r="D34" s="269">
        <v>1142</v>
      </c>
      <c r="E34" s="270">
        <v>1.1000000000000001</v>
      </c>
      <c r="F34" s="271">
        <v>273162</v>
      </c>
      <c r="G34" s="271">
        <v>2722</v>
      </c>
      <c r="H34" s="270">
        <v>1</v>
      </c>
      <c r="I34" s="271">
        <v>60501</v>
      </c>
      <c r="J34" s="271">
        <v>402</v>
      </c>
      <c r="K34" s="269">
        <v>0.66</v>
      </c>
    </row>
    <row r="35" spans="1:26">
      <c r="B35" s="2" t="s">
        <v>206</v>
      </c>
    </row>
    <row r="36" spans="1:26" s="12" customFormat="1" ht="15.5">
      <c r="B36" s="22" t="s">
        <v>207</v>
      </c>
      <c r="C36"/>
      <c r="D36"/>
      <c r="E36"/>
      <c r="F36"/>
      <c r="G36"/>
      <c r="H36"/>
      <c r="I36"/>
      <c r="J36"/>
      <c r="K36"/>
      <c r="L36"/>
      <c r="P36" s="221"/>
    </row>
    <row r="37" spans="1:26" s="152" customFormat="1">
      <c r="B37" s="22" t="s">
        <v>208</v>
      </c>
      <c r="C37"/>
      <c r="D37"/>
      <c r="E37"/>
      <c r="F37"/>
      <c r="G37"/>
      <c r="H37"/>
      <c r="I37"/>
      <c r="J37"/>
      <c r="K37"/>
      <c r="L37"/>
      <c r="N37" s="234"/>
      <c r="O37" s="234"/>
      <c r="S37" s="218"/>
      <c r="T37" s="218"/>
      <c r="U37" s="218"/>
      <c r="V37" s="218"/>
      <c r="W37" s="218"/>
      <c r="X37" s="218"/>
      <c r="Y37" s="218"/>
      <c r="Z37" s="220"/>
    </row>
    <row r="38" spans="1:26">
      <c r="A38" s="48"/>
      <c r="B38" s="22" t="s">
        <v>209</v>
      </c>
      <c r="C38" s="22"/>
      <c r="D38" s="22"/>
      <c r="E38" s="22"/>
      <c r="F38" s="22"/>
      <c r="G38" s="22"/>
      <c r="H38" s="22"/>
      <c r="I38" s="22"/>
      <c r="J38" s="22"/>
      <c r="K38" s="22"/>
      <c r="L38" s="22"/>
      <c r="N38" s="175"/>
      <c r="O38" s="175"/>
    </row>
    <row r="39" spans="1:26">
      <c r="N39" s="175"/>
      <c r="O39" s="175"/>
    </row>
    <row r="40" spans="1:26">
      <c r="I40" s="223"/>
      <c r="J40" s="223"/>
      <c r="K40" s="223"/>
      <c r="N40" s="175"/>
      <c r="O40" s="175"/>
    </row>
    <row r="41" spans="1:26">
      <c r="I41" s="223"/>
      <c r="J41" s="223"/>
      <c r="K41" s="223"/>
      <c r="N41" s="175"/>
      <c r="O41" s="175"/>
    </row>
    <row r="42" spans="1:26">
      <c r="D42" s="224"/>
      <c r="E42" s="224"/>
      <c r="F42" s="224"/>
      <c r="I42" s="223"/>
      <c r="J42" s="223"/>
      <c r="K42" s="223"/>
      <c r="Q42" s="236"/>
    </row>
    <row r="43" spans="1:26">
      <c r="D43" s="224"/>
      <c r="E43" s="224"/>
      <c r="F43" s="224"/>
      <c r="I43" s="223"/>
      <c r="J43" s="223"/>
      <c r="K43" s="223"/>
    </row>
    <row r="44" spans="1:26">
      <c r="D44" s="224"/>
      <c r="E44" s="224"/>
      <c r="F44" s="224"/>
      <c r="I44" s="223"/>
      <c r="J44" s="223"/>
      <c r="K44" s="223"/>
    </row>
    <row r="45" spans="1:26">
      <c r="D45" s="224"/>
      <c r="E45" s="224"/>
      <c r="F45" s="224"/>
      <c r="I45" s="223"/>
      <c r="J45" s="223"/>
      <c r="K45" s="223"/>
    </row>
    <row r="46" spans="1:26">
      <c r="B46" s="224"/>
      <c r="D46" s="224"/>
      <c r="E46" s="224"/>
      <c r="F46" s="224"/>
      <c r="I46" s="223"/>
      <c r="J46" s="223"/>
      <c r="K46" s="223"/>
    </row>
    <row r="47" spans="1:26">
      <c r="B47" s="224"/>
      <c r="D47" s="224"/>
      <c r="E47" s="224"/>
      <c r="F47" s="224"/>
      <c r="I47" s="223"/>
      <c r="J47" s="223"/>
      <c r="K47" s="223"/>
    </row>
    <row r="48" spans="1:26">
      <c r="B48" s="223"/>
      <c r="D48" s="224"/>
      <c r="E48" s="224"/>
      <c r="F48" s="224"/>
      <c r="I48" s="223"/>
      <c r="J48" s="223"/>
      <c r="K48" s="223"/>
    </row>
    <row r="49" spans="1:18">
      <c r="B49" s="223"/>
      <c r="D49" s="224"/>
      <c r="E49" s="224"/>
      <c r="F49" s="224"/>
      <c r="I49" s="223"/>
      <c r="J49" s="223"/>
      <c r="K49" s="223"/>
      <c r="N49" s="155"/>
    </row>
    <row r="50" spans="1:18">
      <c r="B50" s="223"/>
      <c r="D50" s="224"/>
      <c r="E50" s="224"/>
      <c r="F50" s="224"/>
      <c r="I50" s="179"/>
      <c r="J50" s="179"/>
      <c r="K50" s="179"/>
    </row>
    <row r="51" spans="1:18">
      <c r="A51" s="48"/>
      <c r="B51" s="223"/>
      <c r="D51" s="179"/>
      <c r="E51" s="179"/>
      <c r="F51" s="224"/>
      <c r="R51" s="196"/>
    </row>
    <row r="52" spans="1:18">
      <c r="B52" s="223"/>
      <c r="F52" s="179"/>
    </row>
    <row r="53" spans="1:18" s="22" customFormat="1">
      <c r="B53" s="223"/>
      <c r="C53"/>
      <c r="D53"/>
      <c r="E53"/>
      <c r="F53"/>
      <c r="G53"/>
      <c r="H53"/>
      <c r="I53"/>
      <c r="J53"/>
      <c r="K53"/>
      <c r="L53"/>
    </row>
    <row r="54" spans="1:18">
      <c r="B54" s="223"/>
    </row>
    <row r="55" spans="1:18">
      <c r="B55" s="224"/>
    </row>
    <row r="56" spans="1:18">
      <c r="B56" s="224"/>
    </row>
    <row r="1048576" ht="15" customHeight="1"/>
  </sheetData>
  <mergeCells count="2">
    <mergeCell ref="B3:L3"/>
    <mergeCell ref="B10:L10"/>
  </mergeCells>
  <hyperlinks>
    <hyperlink ref="A1" location="Index!A1" display="Index" xr:uid="{E83F0D04-88D0-49E0-8454-DD05BFF87AC7}"/>
    <hyperlink ref="B35" r:id="rId1" xr:uid="{CF8E042D-5363-470B-AD02-ED71DA7CF3B3}"/>
  </hyperlinks>
  <pageMargins left="0.25" right="0.25" top="0.75" bottom="0.75" header="0.3" footer="0.3"/>
  <pageSetup paperSize="9" scale="83" orientation="landscape" r:id="rId2"/>
  <headerFooter>
    <oddFooter>&amp;L&amp;1#&amp;"Calibri"&amp;11&amp;K000000OFFICIAL: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O22"/>
  <sheetViews>
    <sheetView showGridLines="0" zoomScaleNormal="100" zoomScaleSheetLayoutView="175" workbookViewId="0">
      <selection activeCell="B11" sqref="B11:D11"/>
    </sheetView>
  </sheetViews>
  <sheetFormatPr defaultRowHeight="14.5"/>
  <cols>
    <col min="1" max="1" width="6.81640625" customWidth="1"/>
    <col min="2" max="2" width="7.54296875" customWidth="1"/>
    <col min="3" max="3" width="13.1796875" customWidth="1"/>
    <col min="4" max="4" width="12.54296875" customWidth="1"/>
    <col min="6" max="6" width="12" customWidth="1"/>
    <col min="7" max="7" width="14.7265625" customWidth="1"/>
    <col min="8" max="8" width="11.1796875" customWidth="1"/>
    <col min="9" max="9" width="13.1796875" customWidth="1"/>
  </cols>
  <sheetData>
    <row r="1" spans="1:15" ht="15" thickBot="1">
      <c r="A1" s="2" t="s">
        <v>49</v>
      </c>
      <c r="B1" s="292" t="s">
        <v>65</v>
      </c>
      <c r="C1" s="292"/>
      <c r="D1" s="292"/>
      <c r="L1" s="80"/>
      <c r="M1" s="80"/>
    </row>
    <row r="2" spans="1:15">
      <c r="B2" s="114" t="s">
        <v>210</v>
      </c>
      <c r="C2" s="100"/>
      <c r="D2" s="100"/>
      <c r="E2" s="100"/>
      <c r="F2" s="100"/>
      <c r="G2" s="100"/>
      <c r="H2" s="107"/>
      <c r="I2" s="107"/>
      <c r="J2" s="107"/>
      <c r="K2" s="107"/>
    </row>
    <row r="3" spans="1:15" ht="12.75" customHeight="1">
      <c r="B3" s="118" t="s">
        <v>51</v>
      </c>
      <c r="C3" s="118" t="s">
        <v>52</v>
      </c>
      <c r="D3" s="118" t="s">
        <v>176</v>
      </c>
      <c r="E3" s="118" t="s">
        <v>211</v>
      </c>
      <c r="F3" s="118" t="s">
        <v>212</v>
      </c>
      <c r="G3" s="118" t="s">
        <v>213</v>
      </c>
      <c r="H3" s="118" t="s">
        <v>62</v>
      </c>
      <c r="I3" s="118" t="s">
        <v>72</v>
      </c>
      <c r="J3" s="118" t="s">
        <v>91</v>
      </c>
      <c r="K3" s="118" t="s">
        <v>56</v>
      </c>
    </row>
    <row r="4" spans="1:15" ht="12.75" customHeight="1">
      <c r="B4" s="119">
        <v>2006</v>
      </c>
      <c r="C4" s="120">
        <v>4009</v>
      </c>
      <c r="D4" s="120">
        <v>1325484</v>
      </c>
      <c r="E4" s="120">
        <v>9041</v>
      </c>
      <c r="F4" s="120">
        <v>14622</v>
      </c>
      <c r="G4" s="120">
        <v>2805449</v>
      </c>
      <c r="H4" s="121">
        <v>0.27417589932977704</v>
      </c>
      <c r="I4" s="121">
        <v>0.47246768699056729</v>
      </c>
      <c r="J4" s="73">
        <f>H4-I4</f>
        <v>-0.19829178766079025</v>
      </c>
      <c r="K4" s="74">
        <f>H4/I4</f>
        <v>0.58030613919053242</v>
      </c>
    </row>
    <row r="5" spans="1:15" ht="15" thickBot="1">
      <c r="B5" s="119">
        <v>2011</v>
      </c>
      <c r="C5" s="120">
        <v>6478</v>
      </c>
      <c r="D5" s="120">
        <v>1658598</v>
      </c>
      <c r="E5" s="120">
        <v>9904</v>
      </c>
      <c r="F5" s="120">
        <v>18921</v>
      </c>
      <c r="G5" s="120">
        <v>3084768</v>
      </c>
      <c r="H5" s="121">
        <v>0.3423709106284023</v>
      </c>
      <c r="I5" s="121">
        <v>0.53767349765039052</v>
      </c>
      <c r="J5" s="73">
        <f t="shared" ref="J5:J6" si="0">H5-I5</f>
        <v>-0.19530258702198822</v>
      </c>
      <c r="K5" s="74">
        <f t="shared" ref="K5:K6" si="1">H5/I5</f>
        <v>0.63676359747048739</v>
      </c>
    </row>
    <row r="6" spans="1:15">
      <c r="B6" s="122">
        <v>2016</v>
      </c>
      <c r="C6" s="123">
        <v>10578</v>
      </c>
      <c r="D6" s="123">
        <v>2003602</v>
      </c>
      <c r="E6" s="123">
        <v>8977</v>
      </c>
      <c r="F6" s="123">
        <v>24081</v>
      </c>
      <c r="G6" s="123">
        <v>3335799</v>
      </c>
      <c r="H6" s="98">
        <v>0.43926747228105145</v>
      </c>
      <c r="I6" s="98">
        <v>0.60063630932199452</v>
      </c>
      <c r="J6" s="98">
        <f t="shared" si="0"/>
        <v>-0.16136883704094307</v>
      </c>
      <c r="K6" s="124">
        <f t="shared" si="1"/>
        <v>0.73133685969951079</v>
      </c>
    </row>
    <row r="7" spans="1:15">
      <c r="B7" s="22" t="s">
        <v>214</v>
      </c>
    </row>
    <row r="8" spans="1:15">
      <c r="B8" s="22" t="s">
        <v>150</v>
      </c>
      <c r="N8" s="94"/>
      <c r="O8" s="94"/>
    </row>
    <row r="9" spans="1:15">
      <c r="B9" s="22" t="s">
        <v>215</v>
      </c>
      <c r="N9" s="94"/>
      <c r="O9" s="94"/>
    </row>
    <row r="10" spans="1:15" ht="15" thickBot="1">
      <c r="N10" s="94"/>
      <c r="O10" s="94"/>
    </row>
    <row r="11" spans="1:15">
      <c r="B11" s="292" t="s">
        <v>65</v>
      </c>
      <c r="C11" s="292"/>
      <c r="D11" s="292"/>
      <c r="H11" s="80"/>
      <c r="I11" s="80"/>
      <c r="N11" s="94"/>
      <c r="O11" s="94"/>
    </row>
    <row r="12" spans="1:15">
      <c r="B12" s="114" t="s">
        <v>216</v>
      </c>
      <c r="C12" s="100"/>
      <c r="D12" s="100"/>
      <c r="E12" s="100"/>
      <c r="F12" s="100"/>
      <c r="N12" s="94"/>
      <c r="O12" s="94"/>
    </row>
    <row r="13" spans="1:15" ht="24">
      <c r="B13" s="118" t="s">
        <v>51</v>
      </c>
      <c r="C13" s="118" t="s">
        <v>62</v>
      </c>
      <c r="D13" s="118" t="s">
        <v>72</v>
      </c>
      <c r="E13" s="118" t="s">
        <v>91</v>
      </c>
      <c r="F13" s="118" t="s">
        <v>56</v>
      </c>
      <c r="N13" s="94"/>
      <c r="O13" s="94"/>
    </row>
    <row r="14" spans="1:15" ht="15.75" customHeight="1" thickBot="1">
      <c r="B14" s="119">
        <v>2006</v>
      </c>
      <c r="C14" s="73">
        <v>0.40100000000000002</v>
      </c>
      <c r="D14" s="73">
        <v>0.56100000000000005</v>
      </c>
      <c r="E14" s="73">
        <f>C14-D14</f>
        <v>-0.16000000000000003</v>
      </c>
      <c r="F14" s="74">
        <f>C14/D14</f>
        <v>0.7147950089126559</v>
      </c>
      <c r="N14" s="94"/>
      <c r="O14" s="94"/>
    </row>
    <row r="15" spans="1:15" ht="15" customHeight="1">
      <c r="B15" s="119">
        <v>2011</v>
      </c>
      <c r="C15" s="73">
        <v>0.46300000000000002</v>
      </c>
      <c r="D15" s="73">
        <v>0.625</v>
      </c>
      <c r="E15" s="73">
        <f t="shared" ref="E15:E16" si="2">C15-D15</f>
        <v>-0.16199999999999998</v>
      </c>
      <c r="F15" s="74">
        <f t="shared" ref="F15" si="3">C15/D15</f>
        <v>0.74080000000000001</v>
      </c>
      <c r="L15" s="138"/>
      <c r="M15" s="138"/>
    </row>
    <row r="16" spans="1:15">
      <c r="B16" s="122">
        <v>2016</v>
      </c>
      <c r="C16" s="98">
        <v>0.45403899721448465</v>
      </c>
      <c r="D16" s="98">
        <v>0.68824997780142627</v>
      </c>
      <c r="E16" s="98">
        <f t="shared" si="2"/>
        <v>-0.23421098058694162</v>
      </c>
      <c r="F16" s="124">
        <f>C16/D16</f>
        <v>0.65970070738670461</v>
      </c>
      <c r="G16" s="138"/>
      <c r="H16" s="138"/>
      <c r="I16" s="138"/>
      <c r="J16" s="138"/>
      <c r="K16" s="138"/>
    </row>
    <row r="17" spans="2:6">
      <c r="B17" s="138" t="s">
        <v>217</v>
      </c>
      <c r="C17" s="138"/>
      <c r="D17" s="138"/>
      <c r="E17" s="138"/>
      <c r="F17" s="138"/>
    </row>
    <row r="18" spans="2:6">
      <c r="B18" s="106" t="s">
        <v>218</v>
      </c>
    </row>
    <row r="19" spans="2:6">
      <c r="B19" s="106" t="s">
        <v>219</v>
      </c>
    </row>
    <row r="20" spans="2:6">
      <c r="B20" s="22" t="s">
        <v>150</v>
      </c>
    </row>
    <row r="22" spans="2:6">
      <c r="B22" s="155"/>
    </row>
  </sheetData>
  <mergeCells count="2">
    <mergeCell ref="B1:D1"/>
    <mergeCell ref="B11:D11"/>
  </mergeCells>
  <hyperlinks>
    <hyperlink ref="A1" location="Index!A1" display="Index" xr:uid="{C1F586B0-830A-4E23-BF34-F5EDB9E9F922}"/>
  </hyperlinks>
  <pageMargins left="0.25" right="0.25" top="0.75" bottom="0.75" header="0.3" footer="0.3"/>
  <pageSetup paperSize="9" scale="86" orientation="landscape" r:id="rId1"/>
  <headerFooter>
    <oddFooter>&amp;L&amp;1#&amp;"Calibri"&amp;11&amp;K000000OFFICIAL: 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pageSetUpPr fitToPage="1"/>
  </sheetPr>
  <dimension ref="A1:X28"/>
  <sheetViews>
    <sheetView showGridLines="0" zoomScaleNormal="100" zoomScaleSheetLayoutView="190" workbookViewId="0">
      <selection activeCell="C19" sqref="C19"/>
    </sheetView>
  </sheetViews>
  <sheetFormatPr defaultRowHeight="14.5"/>
  <cols>
    <col min="2" max="2" width="11.1796875" customWidth="1"/>
    <col min="3" max="4" width="15.453125" customWidth="1"/>
    <col min="5" max="5" width="18.54296875" customWidth="1"/>
    <col min="6" max="6" width="16.7265625" customWidth="1"/>
    <col min="7" max="7" width="14.7265625" customWidth="1"/>
    <col min="8" max="8" width="19.26953125" customWidth="1"/>
    <col min="9" max="9" width="17.7265625" customWidth="1"/>
    <col min="10" max="10" width="17.453125" customWidth="1"/>
    <col min="11" max="11" width="10.54296875" customWidth="1"/>
  </cols>
  <sheetData>
    <row r="1" spans="1:17">
      <c r="A1" s="2" t="s">
        <v>49</v>
      </c>
      <c r="B1" s="112" t="s">
        <v>220</v>
      </c>
      <c r="C1" s="16"/>
      <c r="D1" s="16"/>
      <c r="E1" s="16"/>
      <c r="F1" s="16"/>
      <c r="G1" s="16"/>
      <c r="H1" s="16"/>
      <c r="I1" s="16"/>
      <c r="J1" s="35"/>
      <c r="O1" s="2"/>
    </row>
    <row r="2" spans="1:17" ht="46">
      <c r="B2" s="55" t="s">
        <v>51</v>
      </c>
      <c r="C2" s="55" t="s">
        <v>221</v>
      </c>
      <c r="D2" s="55"/>
      <c r="E2" s="53" t="s">
        <v>222</v>
      </c>
      <c r="F2" s="53" t="s">
        <v>223</v>
      </c>
      <c r="G2" s="53" t="s">
        <v>224</v>
      </c>
      <c r="H2" s="53" t="s">
        <v>225</v>
      </c>
      <c r="I2" s="53" t="s">
        <v>226</v>
      </c>
      <c r="J2" s="53" t="s">
        <v>227</v>
      </c>
    </row>
    <row r="3" spans="1:17">
      <c r="B3" s="56">
        <v>2016</v>
      </c>
      <c r="C3" s="57" t="s">
        <v>137</v>
      </c>
      <c r="D3" s="57"/>
      <c r="E3" s="151">
        <v>0.83499999999999996</v>
      </c>
      <c r="F3" s="151">
        <v>0.67400000000000004</v>
      </c>
      <c r="G3" s="108">
        <v>0.373</v>
      </c>
      <c r="H3" s="108">
        <v>0.88900000000000001</v>
      </c>
      <c r="I3" s="108">
        <v>0.70200000000000007</v>
      </c>
      <c r="J3" s="108">
        <v>0.34899999999999998</v>
      </c>
      <c r="L3" s="82"/>
      <c r="M3" s="82"/>
      <c r="N3" s="82"/>
      <c r="O3" s="82"/>
      <c r="P3" s="82"/>
      <c r="Q3" s="82"/>
    </row>
    <row r="4" spans="1:17">
      <c r="B4" s="56">
        <v>2016</v>
      </c>
      <c r="C4" s="57" t="s">
        <v>228</v>
      </c>
      <c r="D4" s="57"/>
      <c r="E4" s="151">
        <v>0.86099999999999999</v>
      </c>
      <c r="F4" s="151">
        <v>0.79200000000000004</v>
      </c>
      <c r="G4" s="108">
        <v>0.27399999999999997</v>
      </c>
      <c r="H4" s="108">
        <v>0.85499999999999998</v>
      </c>
      <c r="I4" s="108">
        <v>0.75099999999999989</v>
      </c>
      <c r="J4" s="108">
        <v>0.31900000000000001</v>
      </c>
      <c r="L4" s="82"/>
      <c r="M4" s="156"/>
      <c r="N4" s="82"/>
      <c r="O4" s="82"/>
      <c r="P4" s="82"/>
      <c r="Q4" s="82"/>
    </row>
    <row r="5" spans="1:17">
      <c r="B5" s="56">
        <v>2017</v>
      </c>
      <c r="C5" s="57" t="s">
        <v>137</v>
      </c>
      <c r="D5" s="57"/>
      <c r="E5" s="151">
        <v>0.85299999999999998</v>
      </c>
      <c r="F5" s="151">
        <v>0.76900000000000002</v>
      </c>
      <c r="G5" s="108">
        <v>0.30599999999999999</v>
      </c>
      <c r="H5" s="108">
        <v>0.83700000000000008</v>
      </c>
      <c r="I5" s="108">
        <v>0.71599999999999997</v>
      </c>
      <c r="J5" s="108">
        <v>0.31900000000000001</v>
      </c>
      <c r="L5" s="82"/>
      <c r="M5" s="156"/>
      <c r="N5" s="82"/>
      <c r="O5" s="82"/>
      <c r="P5" s="82"/>
      <c r="Q5" s="82"/>
    </row>
    <row r="6" spans="1:17">
      <c r="B6" s="56">
        <v>2017</v>
      </c>
      <c r="C6" s="57" t="s">
        <v>228</v>
      </c>
      <c r="D6" s="57"/>
      <c r="E6" s="151">
        <v>0.85199999999999998</v>
      </c>
      <c r="F6" s="151">
        <v>0.77400000000000002</v>
      </c>
      <c r="G6" s="108">
        <v>0.28000000000000003</v>
      </c>
      <c r="H6" s="108">
        <v>0.82599999999999996</v>
      </c>
      <c r="I6" s="108">
        <v>0.73299999999999998</v>
      </c>
      <c r="J6" s="108">
        <v>0.28499999999999998</v>
      </c>
      <c r="L6" s="82"/>
      <c r="M6" s="156"/>
      <c r="N6" s="82"/>
      <c r="O6" s="82"/>
      <c r="P6" s="82"/>
      <c r="Q6" s="82"/>
    </row>
    <row r="7" spans="1:17">
      <c r="B7" s="56">
        <v>2018</v>
      </c>
      <c r="C7" s="57" t="s">
        <v>137</v>
      </c>
      <c r="D7" s="57"/>
      <c r="E7" s="151">
        <v>0.85400000000000009</v>
      </c>
      <c r="F7" s="151">
        <v>0.76300000000000001</v>
      </c>
      <c r="G7" s="108">
        <v>0.29199999999999998</v>
      </c>
      <c r="H7" s="108">
        <v>0.83</v>
      </c>
      <c r="I7" s="108">
        <v>0.72299999999999998</v>
      </c>
      <c r="J7" s="108">
        <v>0.29499999999999998</v>
      </c>
      <c r="L7" s="82"/>
      <c r="M7" s="82"/>
      <c r="N7" s="82"/>
      <c r="O7" s="82"/>
      <c r="P7" s="82"/>
      <c r="Q7" s="82"/>
    </row>
    <row r="8" spans="1:17">
      <c r="B8" s="56">
        <v>2018</v>
      </c>
      <c r="C8" s="57" t="s">
        <v>228</v>
      </c>
      <c r="D8" s="57"/>
      <c r="E8" s="151">
        <v>0.84499999999999997</v>
      </c>
      <c r="F8" s="151">
        <v>0.77099999999999991</v>
      </c>
      <c r="G8" s="108">
        <v>0.26</v>
      </c>
      <c r="H8" s="108">
        <v>0.83099999999999996</v>
      </c>
      <c r="I8" s="108">
        <v>0.746</v>
      </c>
      <c r="J8" s="108">
        <v>0.26899999999999996</v>
      </c>
      <c r="L8" s="82"/>
      <c r="M8" s="82"/>
      <c r="N8" s="82"/>
      <c r="O8" s="82"/>
      <c r="P8" s="82"/>
      <c r="Q8" s="82"/>
    </row>
    <row r="9" spans="1:17">
      <c r="B9" s="56">
        <v>2019</v>
      </c>
      <c r="C9" s="57" t="s">
        <v>137</v>
      </c>
      <c r="D9" s="57"/>
      <c r="E9" s="151">
        <v>0.85899999999999999</v>
      </c>
      <c r="F9" s="151">
        <v>0.77300000000000002</v>
      </c>
      <c r="G9" s="108">
        <v>0.29499999999999998</v>
      </c>
      <c r="H9" s="108">
        <v>0.83399999999999996</v>
      </c>
      <c r="I9" s="108">
        <v>0.73599999999999999</v>
      </c>
      <c r="J9" s="108">
        <v>0.33900000000000002</v>
      </c>
      <c r="L9" s="82"/>
      <c r="M9" s="82"/>
      <c r="N9" s="82"/>
      <c r="O9" s="82"/>
      <c r="P9" s="82"/>
      <c r="Q9" s="82"/>
    </row>
    <row r="10" spans="1:17">
      <c r="B10" s="56">
        <v>2019</v>
      </c>
      <c r="C10" s="57" t="s">
        <v>228</v>
      </c>
      <c r="D10" s="57"/>
      <c r="E10" s="151">
        <v>0.85899999999999999</v>
      </c>
      <c r="F10" s="151">
        <v>0.77600000000000002</v>
      </c>
      <c r="G10" s="108">
        <v>0.36099999999999999</v>
      </c>
      <c r="H10" s="108">
        <v>0.84599999999999997</v>
      </c>
      <c r="I10" s="108">
        <v>0.74199999999999999</v>
      </c>
      <c r="J10" s="108">
        <v>0.312</v>
      </c>
      <c r="L10" s="82"/>
      <c r="M10" s="82"/>
      <c r="N10" s="82"/>
      <c r="O10" s="82"/>
      <c r="P10" s="82"/>
      <c r="Q10" s="82"/>
    </row>
    <row r="11" spans="1:17">
      <c r="B11" s="56">
        <v>2020</v>
      </c>
      <c r="C11" s="57" t="s">
        <v>137</v>
      </c>
      <c r="D11" s="57"/>
      <c r="E11" s="151">
        <v>0.82699999999999996</v>
      </c>
      <c r="F11" s="151">
        <v>0.74099999999999999</v>
      </c>
      <c r="G11" s="108">
        <v>0.36399999999999999</v>
      </c>
      <c r="H11" s="108">
        <v>0.82499999999999996</v>
      </c>
      <c r="I11" s="108">
        <v>0.72</v>
      </c>
      <c r="J11" s="108">
        <v>0.40699999999999997</v>
      </c>
      <c r="L11" s="82"/>
      <c r="M11" s="82"/>
      <c r="N11" s="82"/>
      <c r="O11" s="82"/>
      <c r="P11" s="82"/>
      <c r="Q11" s="82"/>
    </row>
    <row r="12" spans="1:17">
      <c r="B12" s="272">
        <v>2020</v>
      </c>
      <c r="C12" s="273" t="s">
        <v>228</v>
      </c>
      <c r="D12" s="273"/>
      <c r="E12" s="274">
        <v>0.82299999999999995</v>
      </c>
      <c r="F12" s="274">
        <v>0.72699999999999998</v>
      </c>
      <c r="G12" s="256">
        <v>0.29899999999999999</v>
      </c>
      <c r="H12" s="256">
        <v>0.79300000000000004</v>
      </c>
      <c r="I12" s="256">
        <v>0.67200000000000004</v>
      </c>
      <c r="J12" s="256">
        <v>0.314</v>
      </c>
      <c r="L12" s="82"/>
      <c r="M12" s="82"/>
      <c r="N12" s="82"/>
      <c r="O12" s="82"/>
      <c r="P12" s="82"/>
      <c r="Q12" s="82"/>
    </row>
    <row r="13" spans="1:17" ht="15" customHeight="1">
      <c r="B13" s="58" t="s">
        <v>229</v>
      </c>
      <c r="C13" s="58"/>
      <c r="D13" s="58"/>
      <c r="E13" s="58"/>
      <c r="F13" s="58"/>
      <c r="G13" s="58"/>
      <c r="H13" s="58"/>
      <c r="I13" s="58"/>
      <c r="J13" s="19"/>
    </row>
    <row r="14" spans="1:17" ht="15" customHeight="1">
      <c r="B14" s="58" t="s">
        <v>230</v>
      </c>
      <c r="C14" s="58"/>
      <c r="D14" s="58"/>
      <c r="E14" s="58"/>
      <c r="F14" s="58"/>
      <c r="G14" s="58"/>
      <c r="H14" s="58"/>
      <c r="I14" s="58"/>
      <c r="J14" s="19"/>
    </row>
    <row r="15" spans="1:17">
      <c r="B15" s="59" t="s">
        <v>231</v>
      </c>
      <c r="C15" s="59"/>
      <c r="D15" s="59"/>
      <c r="E15" s="59"/>
      <c r="F15" s="59"/>
      <c r="G15" s="59"/>
      <c r="H15" s="59"/>
      <c r="I15" s="59"/>
      <c r="J15" s="19"/>
    </row>
    <row r="16" spans="1:17">
      <c r="B16" s="22" t="s">
        <v>232</v>
      </c>
    </row>
    <row r="17" spans="2:24" ht="15" customHeight="1">
      <c r="B17" s="22" t="s">
        <v>233</v>
      </c>
      <c r="C17" s="22"/>
      <c r="D17" s="22"/>
      <c r="E17" s="22"/>
      <c r="F17" s="22"/>
      <c r="G17" s="22"/>
      <c r="H17" s="22"/>
      <c r="I17" s="22"/>
      <c r="J17" s="22"/>
      <c r="K17" s="22"/>
      <c r="L17" s="22"/>
      <c r="M17" s="22"/>
      <c r="N17" s="22"/>
      <c r="O17" s="22"/>
      <c r="P17" s="22"/>
      <c r="Q17" s="22"/>
      <c r="R17" s="22"/>
      <c r="S17" s="22"/>
      <c r="T17" s="22"/>
      <c r="U17" s="22"/>
      <c r="V17" s="22"/>
      <c r="W17" s="22"/>
      <c r="X17" s="22"/>
    </row>
    <row r="18" spans="2:24">
      <c r="B18" s="22" t="s">
        <v>234</v>
      </c>
    </row>
    <row r="20" spans="2:24">
      <c r="B20" s="57"/>
      <c r="C20" s="151"/>
      <c r="D20" s="151"/>
      <c r="E20" s="108"/>
    </row>
    <row r="21" spans="2:24">
      <c r="B21" s="57"/>
      <c r="C21" s="151"/>
      <c r="D21" s="151"/>
      <c r="E21" s="108"/>
    </row>
    <row r="24" spans="2:24">
      <c r="C24" s="152"/>
      <c r="D24" s="152"/>
      <c r="E24" s="152"/>
      <c r="F24" s="152"/>
    </row>
    <row r="25" spans="2:24">
      <c r="C25" s="152"/>
      <c r="E25" s="151"/>
      <c r="F25" s="108"/>
    </row>
    <row r="26" spans="2:24">
      <c r="C26" s="152"/>
      <c r="E26" s="151"/>
      <c r="F26" s="108"/>
    </row>
    <row r="27" spans="2:24">
      <c r="D27" s="152"/>
      <c r="E27" s="152"/>
      <c r="F27" s="152"/>
    </row>
    <row r="28" spans="2:24">
      <c r="C28" s="152"/>
    </row>
  </sheetData>
  <sortState xmlns:xlrd2="http://schemas.microsoft.com/office/spreadsheetml/2017/richdata2" ref="B3:J8">
    <sortCondition ref="B3:B8"/>
  </sortState>
  <hyperlinks>
    <hyperlink ref="A1" location="Index!A1" display="Index" xr:uid="{225485A2-A38A-48C5-9182-E272CAAE97DE}"/>
  </hyperlinks>
  <pageMargins left="0.25" right="0.25" top="0.75" bottom="0.75" header="0.3" footer="0.3"/>
  <pageSetup paperSize="9" scale="74" orientation="landscape" r:id="rId1"/>
  <headerFooter>
    <oddFooter>&amp;L&amp;1#&amp;"Calibri"&amp;11&amp;K000000OFFICIAL: Sensitive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CADE-11D4-4F1E-B7FE-007254A6598B}">
  <dimension ref="A1:I25"/>
  <sheetViews>
    <sheetView showGridLines="0" zoomScaleNormal="100" zoomScaleSheetLayoutView="175" workbookViewId="0">
      <selection activeCell="E25" sqref="E25"/>
    </sheetView>
  </sheetViews>
  <sheetFormatPr defaultRowHeight="14.5"/>
  <cols>
    <col min="2" max="2" width="32.54296875" style="19" bestFit="1" customWidth="1"/>
    <col min="3" max="3" width="15.81640625" style="19" bestFit="1" customWidth="1"/>
    <col min="4" max="4" width="6.54296875" style="19" bestFit="1" customWidth="1"/>
    <col min="5" max="5" width="20.26953125" style="19" bestFit="1" customWidth="1"/>
    <col min="7" max="7" width="11.54296875" customWidth="1"/>
    <col min="9" max="9" width="46.1796875" customWidth="1"/>
  </cols>
  <sheetData>
    <row r="1" spans="1:9">
      <c r="A1" s="2" t="s">
        <v>49</v>
      </c>
      <c r="B1" s="113" t="s">
        <v>235</v>
      </c>
    </row>
    <row r="2" spans="1:9">
      <c r="B2" s="34" t="s">
        <v>236</v>
      </c>
      <c r="C2" s="34" t="s">
        <v>51</v>
      </c>
      <c r="D2" s="34" t="s">
        <v>237</v>
      </c>
      <c r="E2" s="34" t="s">
        <v>238</v>
      </c>
    </row>
    <row r="3" spans="1:9">
      <c r="B3" s="24" t="s">
        <v>239</v>
      </c>
      <c r="C3" s="139" t="s">
        <v>240</v>
      </c>
      <c r="D3" s="69">
        <v>1</v>
      </c>
      <c r="E3" s="69">
        <v>1</v>
      </c>
    </row>
    <row r="4" spans="1:9">
      <c r="B4" s="24"/>
      <c r="C4" s="139" t="s">
        <v>241</v>
      </c>
      <c r="D4" s="70">
        <v>6</v>
      </c>
      <c r="E4" s="70">
        <v>6</v>
      </c>
      <c r="I4" s="24"/>
    </row>
    <row r="5" spans="1:9">
      <c r="B5" s="24"/>
      <c r="C5" s="139" t="s">
        <v>242</v>
      </c>
      <c r="D5" s="70">
        <v>32</v>
      </c>
      <c r="E5" s="70">
        <v>32</v>
      </c>
      <c r="I5" s="24"/>
    </row>
    <row r="6" spans="1:9">
      <c r="B6" s="24"/>
      <c r="C6" s="139" t="s">
        <v>243</v>
      </c>
      <c r="D6" s="162">
        <v>44</v>
      </c>
      <c r="E6" s="162">
        <v>44</v>
      </c>
      <c r="I6" s="24"/>
    </row>
    <row r="7" spans="1:9" ht="24">
      <c r="B7" s="64" t="s">
        <v>244</v>
      </c>
      <c r="C7" s="139">
        <v>2017</v>
      </c>
      <c r="D7" s="70">
        <v>7</v>
      </c>
      <c r="E7" s="70">
        <v>5</v>
      </c>
      <c r="I7" s="64"/>
    </row>
    <row r="8" spans="1:9">
      <c r="B8" s="24"/>
      <c r="C8" s="139">
        <v>2018</v>
      </c>
      <c r="D8" s="70">
        <v>4</v>
      </c>
      <c r="E8" s="70">
        <v>3</v>
      </c>
      <c r="I8" s="64"/>
    </row>
    <row r="9" spans="1:9">
      <c r="B9" s="24"/>
      <c r="C9" s="139">
        <v>2019</v>
      </c>
      <c r="D9" s="70">
        <v>2</v>
      </c>
      <c r="E9" s="70">
        <v>1</v>
      </c>
    </row>
    <row r="10" spans="1:9">
      <c r="B10" s="24"/>
      <c r="C10" s="139">
        <v>2020</v>
      </c>
      <c r="D10" s="70">
        <v>13</v>
      </c>
      <c r="E10" s="70">
        <v>13</v>
      </c>
    </row>
    <row r="11" spans="1:9">
      <c r="B11" s="24"/>
      <c r="C11" s="139">
        <v>2021</v>
      </c>
      <c r="D11" s="70">
        <v>7</v>
      </c>
      <c r="E11" s="70">
        <v>7</v>
      </c>
    </row>
    <row r="12" spans="1:9" ht="24">
      <c r="B12" s="64" t="s">
        <v>245</v>
      </c>
      <c r="C12" s="139">
        <v>2017</v>
      </c>
      <c r="D12" s="70">
        <v>24</v>
      </c>
      <c r="E12" s="70">
        <v>18</v>
      </c>
    </row>
    <row r="13" spans="1:9">
      <c r="B13" s="24"/>
      <c r="C13" s="139">
        <v>2018</v>
      </c>
      <c r="D13" s="70">
        <v>11</v>
      </c>
      <c r="E13" s="70">
        <v>11</v>
      </c>
    </row>
    <row r="14" spans="1:9">
      <c r="B14" s="24"/>
      <c r="C14" s="139">
        <v>2019</v>
      </c>
      <c r="D14" s="70">
        <v>13</v>
      </c>
      <c r="E14" s="70">
        <v>13</v>
      </c>
    </row>
    <row r="15" spans="1:9">
      <c r="B15" s="24"/>
      <c r="C15" s="165">
        <v>2020</v>
      </c>
      <c r="D15" s="166">
        <v>4</v>
      </c>
      <c r="E15" s="166">
        <v>4</v>
      </c>
    </row>
    <row r="16" spans="1:9">
      <c r="B16" s="24"/>
      <c r="C16" s="165">
        <v>2021</v>
      </c>
      <c r="D16" s="166"/>
      <c r="E16" s="166"/>
    </row>
    <row r="17" spans="2:6" ht="24">
      <c r="B17" s="64" t="s">
        <v>246</v>
      </c>
      <c r="C17" s="165">
        <v>2017</v>
      </c>
      <c r="D17" s="166">
        <v>39</v>
      </c>
      <c r="E17" s="166">
        <v>24</v>
      </c>
    </row>
    <row r="18" spans="2:6">
      <c r="B18" s="24"/>
      <c r="C18" s="165">
        <v>2018</v>
      </c>
      <c r="D18" s="166">
        <v>35</v>
      </c>
      <c r="E18" s="166">
        <v>30</v>
      </c>
    </row>
    <row r="19" spans="2:6">
      <c r="B19" s="24"/>
      <c r="C19" s="165" t="s">
        <v>247</v>
      </c>
      <c r="D19" s="166">
        <v>57</v>
      </c>
      <c r="E19" s="166">
        <v>56</v>
      </c>
    </row>
    <row r="20" spans="2:6">
      <c r="B20" s="24"/>
      <c r="C20" s="165" t="s">
        <v>248</v>
      </c>
      <c r="D20" s="166">
        <v>26</v>
      </c>
      <c r="E20" s="166">
        <v>25</v>
      </c>
    </row>
    <row r="21" spans="2:6">
      <c r="B21" s="25"/>
      <c r="C21" s="275">
        <v>2021</v>
      </c>
      <c r="D21" s="276">
        <v>25</v>
      </c>
      <c r="E21" s="276">
        <v>25</v>
      </c>
    </row>
    <row r="22" spans="2:6">
      <c r="B22" s="22" t="s">
        <v>256</v>
      </c>
      <c r="F22" s="82"/>
    </row>
    <row r="23" spans="2:6">
      <c r="B23" s="22" t="s">
        <v>249</v>
      </c>
    </row>
    <row r="24" spans="2:6">
      <c r="B24" s="22" t="s">
        <v>250</v>
      </c>
    </row>
    <row r="25" spans="2:6">
      <c r="B25" s="155"/>
    </row>
  </sheetData>
  <hyperlinks>
    <hyperlink ref="A1" location="Index!A1" display="Index" xr:uid="{17484BCF-0916-4749-AEA4-69DBAA1E494D}"/>
  </hyperlinks>
  <pageMargins left="0.7" right="0.7" top="0.75" bottom="0.75" header="0.3" footer="0.3"/>
  <pageSetup paperSize="9" orientation="landscape" r:id="rId1"/>
  <headerFooter>
    <oddFooter>&amp;L&amp;1#&amp;"Calibri"&amp;11&amp;K000000OFFICIAL: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BCSignatureInstructions xmlns="50592e4b-e517-43e2-96ba-362871e052a0" xsi:nil="true"/>
    <ABCSignatureRequired xmlns="50592e4b-e517-43e2-96ba-362871e052a0">false</ABCSignatureRequir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ttachment Document" ma:contentTypeID="0x010100ADB6A493CB944449B507A6E62846B95F00FD7BDF6FCB81224DA8DC2779CE71B7AE" ma:contentTypeVersion="30" ma:contentTypeDescription="Attachment Document" ma:contentTypeScope="" ma:versionID="18ef93947809b59b5fe6fd894cf4dc5e">
  <xsd:schema xmlns:xsd="http://www.w3.org/2001/XMLSchema" xmlns:xs="http://www.w3.org/2001/XMLSchema" xmlns:p="http://schemas.microsoft.com/office/2006/metadata/properties" xmlns:ns2="50592e4b-e517-43e2-96ba-362871e052a0" targetNamespace="http://schemas.microsoft.com/office/2006/metadata/properties" ma:root="true" ma:fieldsID="868de685936130b31ab15375f5228eae" ns2:_="">
    <xsd:import namespace="50592e4b-e517-43e2-96ba-362871e052a0"/>
    <xsd:element name="properties">
      <xsd:complexType>
        <xsd:sequence>
          <xsd:element name="documentManagement">
            <xsd:complexType>
              <xsd:all>
                <xsd:element ref="ns2:ABCSignatureRequired" minOccurs="0"/>
                <xsd:element ref="ns2:ABCSignatureInstruc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92e4b-e517-43e2-96ba-362871e052a0" elementFormDefault="qualified">
    <xsd:import namespace="http://schemas.microsoft.com/office/2006/documentManagement/types"/>
    <xsd:import namespace="http://schemas.microsoft.com/office/infopath/2007/PartnerControls"/>
    <xsd:element name="ABCSignatureRequired" ma:index="1" nillable="true" ma:displayName="Signature Required" ma:default="0" ma:internalName="ABCSignatureRequired" ma:readOnly="false">
      <xsd:simpleType>
        <xsd:restriction base="dms:Boolean"/>
      </xsd:simpleType>
    </xsd:element>
    <xsd:element name="ABCSignatureInstructions" ma:index="2" nillable="true" ma:displayName="Signature Instructions" ma:internalName="ABCSignatureInstruction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A4606-E02A-403B-94CA-AEE351C3D97D}">
  <ds:schemaRefs>
    <ds:schemaRef ds:uri="http://schemas.microsoft.com/office/2006/metadata/properties"/>
    <ds:schemaRef ds:uri="http://schemas.microsoft.com/office/infopath/2007/PartnerControls"/>
    <ds:schemaRef ds:uri="50592e4b-e517-43e2-96ba-362871e052a0"/>
  </ds:schemaRefs>
</ds:datastoreItem>
</file>

<file path=customXml/itemProps2.xml><?xml version="1.0" encoding="utf-8"?>
<ds:datastoreItem xmlns:ds="http://schemas.openxmlformats.org/officeDocument/2006/customXml" ds:itemID="{5FD41902-85C8-42E4-8978-EC908FDB817C}">
  <ds:schemaRefs>
    <ds:schemaRef ds:uri="http://schemas.microsoft.com/sharepoint/v3/contenttype/forms"/>
  </ds:schemaRefs>
</ds:datastoreItem>
</file>

<file path=customXml/itemProps3.xml><?xml version="1.0" encoding="utf-8"?>
<ds:datastoreItem xmlns:ds="http://schemas.openxmlformats.org/officeDocument/2006/customXml" ds:itemID="{E1B40350-18D7-4FAE-9310-5FAA54BFA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92e4b-e517-43e2-96ba-362871e05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Index</vt:lpstr>
      <vt:lpstr>4.1.1</vt:lpstr>
      <vt:lpstr>4.1.2</vt:lpstr>
      <vt:lpstr>4.1.3</vt:lpstr>
      <vt:lpstr>5.1.1</vt:lpstr>
      <vt:lpstr>5.2.1</vt:lpstr>
      <vt:lpstr>5.2.2</vt:lpstr>
      <vt:lpstr>5.2.3</vt:lpstr>
      <vt:lpstr>5.2.4</vt:lpstr>
      <vt:lpstr>5.2.5</vt:lpstr>
      <vt:lpstr>5.2.6</vt:lpstr>
      <vt:lpstr>5.2.7</vt:lpstr>
      <vt:lpstr>6.1.1</vt:lpstr>
      <vt:lpstr>6.1.2</vt:lpstr>
      <vt:lpstr>6.1.3</vt:lpstr>
      <vt:lpstr>7.1.1</vt:lpstr>
      <vt:lpstr>7.1.2</vt:lpstr>
      <vt:lpstr>7.1.3</vt:lpstr>
      <vt:lpstr>7.1.4</vt:lpstr>
      <vt:lpstr>7.1.5</vt:lpstr>
      <vt:lpstr>7.1.6</vt:lpstr>
      <vt:lpstr>'4.1.1'!Print_Area</vt:lpstr>
      <vt:lpstr>'4.1.2'!Print_Area</vt:lpstr>
      <vt:lpstr>'4.1.3'!Print_Area</vt:lpstr>
      <vt:lpstr>'5.1.1'!Print_Area</vt:lpstr>
      <vt:lpstr>'5.2.1'!Print_Area</vt:lpstr>
      <vt:lpstr>'5.2.2'!Print_Area</vt:lpstr>
      <vt:lpstr>'5.2.4'!Print_Area</vt:lpstr>
      <vt:lpstr>'5.2.7'!Print_Area</vt:lpstr>
      <vt:lpstr>'6.1.1'!Print_Area</vt:lpstr>
      <vt:lpstr>'7.1.4'!Print_Area</vt:lpstr>
      <vt:lpstr>'7.1.6'!Print_Area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2022-09-27T22:53:56Z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0x010100ADB6A493CB944449B507A6E62846B95F00FD7BDF6FCB81224DA8DC2779CE71B7AE</vt:lpwstr>
  </property>
  <property fmtid="{D5CDD505-2E9C-101B-9397-08002B2CF9AE}" pid="3" name="MSIP_Label_17d22cff-4d41-44a1-a7ea-af857521bf50_Enabled">
    <vt:lpwstr>true</vt:lpwstr>
  </property>
  <property fmtid="{D5CDD505-2E9C-101B-9397-08002B2CF9AE}" pid="4" name="MSIP_Label_17d22cff-4d41-44a1-a7ea-af857521bf50_SetDate">
    <vt:lpwstr>2022-09-27T22:53:37Z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b4a2f85a-0a6d-409a-bbdb-cff11dee2534</vt:lpwstr>
  </property>
  <property fmtid="{D5CDD505-2E9C-101B-9397-08002B2CF9AE}" pid="9" name="MSIP_Label_17d22cff-4d41-44a1-a7ea-af857521bf50_ContentBits">
    <vt:lpwstr>2</vt:lpwstr>
  </property>
</Properties>
</file>