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internal.vic.gov.au\DPC\HomeDirs1\vidqy83\Documents\VGAAR\2021\final tables\"/>
    </mc:Choice>
  </mc:AlternateContent>
  <xr:revisionPtr revIDLastSave="0" documentId="8_{A2358D32-2ADA-4E99-A9D5-0D4F0072CCA2}" xr6:coauthVersionLast="47" xr6:coauthVersionMax="47" xr10:uidLastSave="{00000000-0000-0000-0000-000000000000}"/>
  <bookViews>
    <workbookView xWindow="19860" yWindow="250" windowWidth="24150" windowHeight="19520" tabRatio="828" xr2:uid="{ABD57A41-DEE1-481A-8F6F-6BE4A2A31B36}"/>
  </bookViews>
  <sheets>
    <sheet name="Index" sheetId="21" r:id="rId1"/>
    <sheet name="4.1.1" sheetId="1" r:id="rId2"/>
    <sheet name="4.1.2" sheetId="23" r:id="rId3"/>
    <sheet name="4.1.3" sheetId="2" r:id="rId4"/>
    <sheet name="5.1.1" sheetId="33" r:id="rId5"/>
    <sheet name="5.2.1" sheetId="35" r:id="rId6"/>
    <sheet name="5.2.2" sheetId="34" r:id="rId7"/>
    <sheet name="5.2.3" sheetId="27" r:id="rId8"/>
    <sheet name="5.2.4" sheetId="4" r:id="rId9"/>
    <sheet name="5.2.5" sheetId="26" r:id="rId10"/>
    <sheet name="5.2.6" sheetId="5" r:id="rId11"/>
    <sheet name="5.2.7" sheetId="7" r:id="rId12"/>
    <sheet name="6.1.1" sheetId="29" r:id="rId13"/>
    <sheet name="6.1.2" sheetId="48" r:id="rId14"/>
    <sheet name="6.1.3" sheetId="8" r:id="rId15"/>
    <sheet name="7.1.1" sheetId="47" r:id="rId16"/>
    <sheet name="7.1.2" sheetId="32" r:id="rId17"/>
    <sheet name="7.1.3" sheetId="44" r:id="rId18"/>
    <sheet name="7.1.4" sheetId="30" r:id="rId19"/>
    <sheet name="7.1.5" sheetId="10" r:id="rId20"/>
    <sheet name="7.1.6" sheetId="40" r:id="rId21"/>
  </sheets>
  <definedNames>
    <definedName name="_xlnm.Print_Area" localSheetId="1">'4.1.1'!$A$1:$N$20</definedName>
    <definedName name="_xlnm.Print_Area" localSheetId="2">'4.1.2'!$A$1:$J$10</definedName>
    <definedName name="_xlnm.Print_Area" localSheetId="3">'4.1.3'!$A$1:$L$9</definedName>
    <definedName name="_xlnm.Print_Area" localSheetId="4">'5.1.1'!$A$2:$AE$51</definedName>
    <definedName name="_xlnm.Print_Area" localSheetId="5">'5.2.1'!$A$1:$S$11</definedName>
    <definedName name="_xlnm.Print_Area" localSheetId="6">'5.2.2'!$A$1:$AE$21</definedName>
    <definedName name="_xlnm.Print_Area" localSheetId="8">'5.2.4'!$A$1:$Y$10</definedName>
    <definedName name="_xlnm.Print_Area" localSheetId="11">'5.2.7'!$A$1:$K$8</definedName>
    <definedName name="_xlnm.Print_Area" localSheetId="12">'6.1.1'!$A$2:$G$7</definedName>
    <definedName name="_xlnm.Print_Area" localSheetId="18">'7.1.4'!$A$1:$P$18</definedName>
    <definedName name="_xlnm.Print_Area" localSheetId="20">'7.1.6'!$A$1:$G$22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44" l="1"/>
  <c r="J15" i="44"/>
  <c r="J14" i="44"/>
  <c r="J13" i="44"/>
  <c r="J12" i="44"/>
  <c r="J11" i="44"/>
  <c r="J5" i="44"/>
  <c r="J6" i="44"/>
  <c r="J7" i="44"/>
  <c r="J8" i="44"/>
  <c r="J9" i="44"/>
  <c r="J4" i="44"/>
  <c r="E16" i="44"/>
  <c r="E15" i="44"/>
  <c r="E14" i="44"/>
  <c r="E13" i="44"/>
  <c r="E12" i="44"/>
  <c r="E11" i="44"/>
  <c r="E5" i="44"/>
  <c r="E6" i="44"/>
  <c r="E7" i="44"/>
  <c r="E8" i="44"/>
  <c r="E9" i="44"/>
  <c r="E4" i="44"/>
  <c r="Y5" i="4"/>
  <c r="Y6" i="4"/>
  <c r="Y4" i="4"/>
  <c r="X5" i="4"/>
  <c r="X6" i="4"/>
  <c r="X4" i="4"/>
  <c r="S5" i="35" l="1"/>
  <c r="S6" i="35"/>
  <c r="S7" i="35"/>
  <c r="S4" i="35"/>
  <c r="R5" i="35"/>
  <c r="R6" i="35"/>
  <c r="R7" i="35"/>
  <c r="R4" i="35"/>
  <c r="F15" i="1"/>
  <c r="G15" i="1"/>
  <c r="AE6" i="34"/>
  <c r="AE7" i="34"/>
  <c r="AE8" i="34"/>
  <c r="AE9" i="34"/>
  <c r="AE10" i="34"/>
  <c r="AE11" i="34"/>
  <c r="AE12" i="34"/>
  <c r="AE13" i="34"/>
  <c r="AE14" i="34"/>
  <c r="AE5" i="34"/>
  <c r="AD6" i="34"/>
  <c r="AD7" i="34"/>
  <c r="AD8" i="34"/>
  <c r="AD9" i="34"/>
  <c r="AD10" i="34"/>
  <c r="AD11" i="34"/>
  <c r="AD12" i="34"/>
  <c r="AD13" i="34"/>
  <c r="AD14" i="34"/>
  <c r="AD5" i="34"/>
  <c r="Z6" i="34"/>
  <c r="Z7" i="34"/>
  <c r="Z8" i="34"/>
  <c r="Z9" i="34"/>
  <c r="Z10" i="34"/>
  <c r="Z11" i="34"/>
  <c r="Z12" i="34"/>
  <c r="Z13" i="34"/>
  <c r="Z14" i="34"/>
  <c r="Z5" i="34"/>
  <c r="Y6" i="34"/>
  <c r="Y7" i="34"/>
  <c r="Y8" i="34"/>
  <c r="Y9" i="34"/>
  <c r="Y10" i="34"/>
  <c r="Y11" i="34"/>
  <c r="Y12" i="34"/>
  <c r="Y13" i="34"/>
  <c r="Y14" i="34"/>
  <c r="Y5" i="34"/>
  <c r="U6" i="34"/>
  <c r="U7" i="34"/>
  <c r="U8" i="34"/>
  <c r="U9" i="34"/>
  <c r="U10" i="34"/>
  <c r="U11" i="34"/>
  <c r="U12" i="34"/>
  <c r="U13" i="34"/>
  <c r="U14" i="34"/>
  <c r="U5" i="34"/>
  <c r="T6" i="34"/>
  <c r="T7" i="34"/>
  <c r="T8" i="34"/>
  <c r="T9" i="34"/>
  <c r="T10" i="34"/>
  <c r="T11" i="34"/>
  <c r="T12" i="34"/>
  <c r="T13" i="34"/>
  <c r="T14" i="34"/>
  <c r="T5" i="34"/>
  <c r="P6" i="34"/>
  <c r="P7" i="34"/>
  <c r="P8" i="34"/>
  <c r="P9" i="34"/>
  <c r="P10" i="34"/>
  <c r="P11" i="34"/>
  <c r="P12" i="34"/>
  <c r="P13" i="34"/>
  <c r="P14" i="34"/>
  <c r="P5" i="34"/>
  <c r="O6" i="34"/>
  <c r="O7" i="34"/>
  <c r="O8" i="34"/>
  <c r="O9" i="34"/>
  <c r="O10" i="34"/>
  <c r="O11" i="34"/>
  <c r="O12" i="34"/>
  <c r="O13" i="34"/>
  <c r="O14" i="34"/>
  <c r="O5" i="34"/>
  <c r="K6" i="34"/>
  <c r="K7" i="34"/>
  <c r="K8" i="34"/>
  <c r="K9" i="34"/>
  <c r="K10" i="34"/>
  <c r="K11" i="34"/>
  <c r="K12" i="34"/>
  <c r="K13" i="34"/>
  <c r="K14" i="34"/>
  <c r="K5" i="34"/>
  <c r="F6" i="34"/>
  <c r="F7" i="34"/>
  <c r="F8" i="34"/>
  <c r="F9" i="34"/>
  <c r="F10" i="34"/>
  <c r="F11" i="34"/>
  <c r="F12" i="34"/>
  <c r="F13" i="34"/>
  <c r="F14" i="34"/>
  <c r="F5" i="34"/>
  <c r="E6" i="34"/>
  <c r="E7" i="34"/>
  <c r="E8" i="34"/>
  <c r="E9" i="34"/>
  <c r="E10" i="34"/>
  <c r="E11" i="34"/>
  <c r="E12" i="34"/>
  <c r="E13" i="34"/>
  <c r="E14" i="34"/>
  <c r="E5" i="34"/>
  <c r="J6" i="34"/>
  <c r="J7" i="34"/>
  <c r="J8" i="34"/>
  <c r="J9" i="34"/>
  <c r="J10" i="34"/>
  <c r="J11" i="34"/>
  <c r="J12" i="34"/>
  <c r="J13" i="34"/>
  <c r="J14" i="34"/>
  <c r="J5" i="34"/>
  <c r="F7" i="1" l="1"/>
  <c r="F14" i="1" l="1"/>
  <c r="G14" i="1"/>
  <c r="S6" i="4"/>
  <c r="R6" i="4"/>
  <c r="S5" i="4"/>
  <c r="R5" i="4"/>
  <c r="S4" i="4"/>
  <c r="R4" i="4"/>
  <c r="O7" i="35"/>
  <c r="N7" i="35"/>
  <c r="O6" i="35"/>
  <c r="N6" i="35"/>
  <c r="O5" i="35"/>
  <c r="N5" i="35"/>
  <c r="O4" i="35"/>
  <c r="N4" i="35"/>
  <c r="AE38" i="33"/>
  <c r="AD38" i="33"/>
  <c r="AE37" i="33"/>
  <c r="AD37" i="33"/>
  <c r="AE36" i="33"/>
  <c r="AD36" i="33"/>
  <c r="AE35" i="33"/>
  <c r="AD35" i="33"/>
  <c r="AE14" i="33"/>
  <c r="AD14" i="33"/>
  <c r="AE13" i="33"/>
  <c r="AD13" i="33"/>
  <c r="AE12" i="33"/>
  <c r="AD12" i="33"/>
  <c r="AE11" i="33"/>
  <c r="AD11" i="33"/>
  <c r="G4" i="1"/>
  <c r="G5" i="1"/>
  <c r="G6" i="1"/>
  <c r="G7" i="1"/>
  <c r="G8" i="1"/>
  <c r="G9" i="1"/>
  <c r="G10" i="1"/>
  <c r="G11" i="1"/>
  <c r="G12" i="1"/>
  <c r="G13" i="1"/>
  <c r="G3" i="1"/>
  <c r="F4" i="1"/>
  <c r="F5" i="1"/>
  <c r="F6" i="1"/>
  <c r="F8" i="1"/>
  <c r="F9" i="1"/>
  <c r="F10" i="1"/>
  <c r="F11" i="1"/>
  <c r="F12" i="1"/>
  <c r="F13" i="1"/>
  <c r="F3" i="1"/>
  <c r="D8" i="47"/>
  <c r="D10" i="47"/>
  <c r="C10" i="47"/>
  <c r="F28" i="26"/>
  <c r="F27" i="26"/>
  <c r="F26" i="26"/>
  <c r="F16" i="30"/>
  <c r="E16" i="30"/>
  <c r="F15" i="30"/>
  <c r="E15" i="30"/>
  <c r="F14" i="30"/>
  <c r="E14" i="30"/>
  <c r="K5" i="30"/>
  <c r="K6" i="30"/>
  <c r="K4" i="30"/>
  <c r="J5" i="30"/>
  <c r="J6" i="30"/>
  <c r="J4" i="30"/>
  <c r="Y8" i="33"/>
  <c r="Z8" i="33"/>
  <c r="J8" i="33"/>
  <c r="AE8" i="33"/>
  <c r="AD8" i="33"/>
  <c r="AE7" i="33"/>
  <c r="AD7" i="33"/>
  <c r="AE6" i="33"/>
  <c r="AD6" i="33"/>
  <c r="AE5" i="33"/>
  <c r="AD5" i="33"/>
  <c r="Z7" i="33"/>
  <c r="Y7" i="33"/>
  <c r="Z6" i="33"/>
  <c r="Y6" i="33"/>
  <c r="Z5" i="33"/>
  <c r="Y5" i="33"/>
  <c r="U8" i="33"/>
  <c r="T8" i="33"/>
  <c r="U7" i="33"/>
  <c r="T7" i="33"/>
  <c r="U6" i="33"/>
  <c r="T6" i="33"/>
  <c r="U5" i="33"/>
  <c r="T5" i="33"/>
  <c r="P8" i="33"/>
  <c r="O8" i="33"/>
  <c r="P7" i="33"/>
  <c r="O7" i="33"/>
  <c r="P6" i="33"/>
  <c r="O6" i="33"/>
  <c r="P5" i="33"/>
  <c r="O5" i="33"/>
  <c r="K8" i="33"/>
  <c r="K7" i="33"/>
  <c r="J7" i="33"/>
  <c r="K6" i="33"/>
  <c r="J6" i="33"/>
  <c r="K5" i="33"/>
  <c r="J5" i="33"/>
  <c r="F8" i="33"/>
  <c r="E8" i="33"/>
  <c r="F7" i="33"/>
  <c r="E7" i="33"/>
  <c r="F6" i="33"/>
  <c r="E6" i="33"/>
  <c r="F5" i="33"/>
  <c r="E5" i="33"/>
  <c r="F14" i="33"/>
  <c r="E14" i="33"/>
  <c r="F13" i="33"/>
  <c r="E13" i="33"/>
  <c r="F12" i="33"/>
  <c r="E12" i="33"/>
  <c r="F11" i="33"/>
  <c r="E11" i="33"/>
  <c r="K14" i="33"/>
  <c r="J14" i="33"/>
  <c r="K13" i="33"/>
  <c r="J13" i="33"/>
  <c r="K12" i="33"/>
  <c r="J12" i="33"/>
  <c r="K11" i="33"/>
  <c r="J11" i="33"/>
  <c r="P14" i="33"/>
  <c r="O14" i="33"/>
  <c r="P13" i="33"/>
  <c r="O13" i="33"/>
  <c r="P12" i="33"/>
  <c r="O12" i="33"/>
  <c r="P11" i="33"/>
  <c r="O11" i="33"/>
  <c r="U14" i="33"/>
  <c r="T14" i="33"/>
  <c r="U13" i="33"/>
  <c r="T13" i="33"/>
  <c r="U12" i="33"/>
  <c r="T12" i="33"/>
  <c r="U11" i="33"/>
  <c r="T11" i="33"/>
  <c r="AE32" i="33"/>
  <c r="AD32" i="33"/>
  <c r="AE31" i="33"/>
  <c r="AD31" i="33"/>
  <c r="AE30" i="33"/>
  <c r="AD30" i="33"/>
  <c r="AE29" i="33"/>
  <c r="AD29" i="33"/>
  <c r="Z32" i="33"/>
  <c r="Y32" i="33"/>
  <c r="Z31" i="33"/>
  <c r="Y31" i="33"/>
  <c r="Z30" i="33"/>
  <c r="Y30" i="33"/>
  <c r="Z29" i="33"/>
  <c r="Y29" i="33"/>
  <c r="U32" i="33"/>
  <c r="T32" i="33"/>
  <c r="U31" i="33"/>
  <c r="T31" i="33"/>
  <c r="U30" i="33"/>
  <c r="T30" i="33"/>
  <c r="U29" i="33"/>
  <c r="T29" i="33"/>
  <c r="P32" i="33"/>
  <c r="O32" i="33"/>
  <c r="P31" i="33"/>
  <c r="O31" i="33"/>
  <c r="P30" i="33"/>
  <c r="O30" i="33"/>
  <c r="P29" i="33"/>
  <c r="O29" i="33"/>
  <c r="K32" i="33"/>
  <c r="J32" i="33"/>
  <c r="K31" i="33"/>
  <c r="J31" i="33"/>
  <c r="K30" i="33"/>
  <c r="J30" i="33"/>
  <c r="K29" i="33"/>
  <c r="J29" i="33"/>
  <c r="F32" i="33"/>
  <c r="E32" i="33"/>
  <c r="F31" i="33"/>
  <c r="E31" i="33"/>
  <c r="F30" i="33"/>
  <c r="E30" i="33"/>
  <c r="F29" i="33"/>
  <c r="E29" i="33"/>
  <c r="F38" i="33"/>
  <c r="E38" i="33"/>
  <c r="F37" i="33"/>
  <c r="E37" i="33"/>
  <c r="F36" i="33"/>
  <c r="E36" i="33"/>
  <c r="F35" i="33"/>
  <c r="E35" i="33"/>
  <c r="K38" i="33"/>
  <c r="J38" i="33"/>
  <c r="K37" i="33"/>
  <c r="J37" i="33"/>
  <c r="K36" i="33"/>
  <c r="J36" i="33"/>
  <c r="K35" i="33"/>
  <c r="J35" i="33"/>
  <c r="P38" i="33"/>
  <c r="O38" i="33"/>
  <c r="P37" i="33"/>
  <c r="O37" i="33"/>
  <c r="P36" i="33"/>
  <c r="O36" i="33"/>
  <c r="P35" i="33"/>
  <c r="O35" i="33"/>
  <c r="T36" i="33"/>
  <c r="U36" i="33"/>
  <c r="T37" i="33"/>
  <c r="U37" i="33"/>
  <c r="T38" i="33"/>
  <c r="U38" i="33"/>
  <c r="U35" i="33"/>
  <c r="T35" i="33"/>
  <c r="M6" i="4"/>
  <c r="L6" i="4"/>
  <c r="M5" i="4"/>
  <c r="L5" i="4"/>
  <c r="M4" i="4"/>
  <c r="L4" i="4"/>
  <c r="K7" i="35"/>
  <c r="J7" i="35"/>
  <c r="K6" i="35"/>
  <c r="J6" i="35"/>
  <c r="K5" i="35"/>
  <c r="J5" i="35"/>
  <c r="K4" i="35"/>
  <c r="J4" i="35"/>
  <c r="F5" i="35"/>
  <c r="F6" i="35"/>
  <c r="F7" i="35"/>
  <c r="F4" i="35"/>
  <c r="E5" i="35"/>
  <c r="E6" i="35"/>
  <c r="E7" i="35"/>
  <c r="E4" i="35"/>
  <c r="G5" i="4"/>
  <c r="G6" i="4"/>
  <c r="G4" i="4"/>
  <c r="F5" i="4"/>
  <c r="F6" i="4"/>
  <c r="F4" i="4"/>
  <c r="F5" i="2"/>
  <c r="F6" i="2"/>
  <c r="F7" i="2"/>
  <c r="F4" i="2"/>
  <c r="E5" i="2"/>
  <c r="E6" i="2"/>
  <c r="E7" i="2"/>
  <c r="E4" i="2"/>
</calcChain>
</file>

<file path=xl/sharedStrings.xml><?xml version="1.0" encoding="utf-8"?>
<sst xmlns="http://schemas.openxmlformats.org/spreadsheetml/2006/main" count="546" uniqueCount="269">
  <si>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</si>
  <si>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</si>
  <si>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</si>
  <si>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</si>
  <si>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</si>
  <si>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</si>
  <si>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</si>
  <si>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</si>
  <si>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</si>
  <si>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Goal 5 : Aboriginal learners excel at school</t>
  </si>
  <si>
    <t>Objective 5.1: Bring Aboriginal achievement at school in line with learners' aspirations</t>
  </si>
  <si>
    <t>Measure 5.1.1</t>
  </si>
  <si>
    <t>Percentage of students in top three bands – Literacy and Numeracy (NAPLAN) in Year 3, 5, 7 and 9</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</si>
  <si>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</si>
  <si>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</si>
  <si>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</si>
  <si>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</si>
  <si>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</si>
  <si>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</si>
  <si>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</si>
  <si>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</si>
  <si>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</si>
  <si>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</si>
  <si>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</si>
  <si>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</si>
  <si>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</si>
  <si>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</si>
  <si>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Goal 6: Aboriginal learners are engaged at school</t>
  </si>
  <si>
    <t>Objective 6.1: Increase year 12 or equivalent attainment</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</si>
  <si>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</si>
  <si>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</si>
  <si>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</si>
  <si>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</si>
  <si>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</si>
  <si>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</si>
  <si>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Goal 7: Aboriginal learners achieve their full potential after school</t>
  </si>
  <si>
    <t>Objective 7.1: Increase the proportion of Aboriginal young people in work or further education and training</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</si>
  <si>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</si>
  <si>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</si>
  <si>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</si>
  <si>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</si>
  <si>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</si>
  <si>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</si>
  <si>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</si>
  <si>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Proportion of 20-64 year-olds with qualifications at Certificate III level or above</t>
  </si>
  <si>
    <t>Measure 7.1.5</t>
  </si>
  <si>
    <t>Proportion of 20-64 year old government-funded and total VET graduates employed and/or in further study after training</t>
  </si>
  <si>
    <t>Measure 7.1.6</t>
  </si>
  <si>
    <t>Proportion of graduates and cadets employed in VPS; retention, progression and satisfaction</t>
  </si>
  <si>
    <t>Index</t>
  </si>
  <si>
    <t>Table 4.1.1. Number and proportion of eligible children enrolled in a funded four-year-old kindergarten program in the year before school</t>
  </si>
  <si>
    <t>Year</t>
  </si>
  <si>
    <t>Aboriginal (n)</t>
  </si>
  <si>
    <t xml:space="preserve">Aboriginal (%) </t>
  </si>
  <si>
    <t xml:space="preserve">All Victoria (%) </t>
  </si>
  <si>
    <t>Gap</t>
  </si>
  <si>
    <t>Rate Ratio</t>
  </si>
  <si>
    <t>Source: Department of Education and Training, Victoria</t>
  </si>
  <si>
    <t>Defintion: The kindergarten participation rate represents the number of children enrolled in first year kindergarten as a percentage of Victoria’s Year Before School population.</t>
  </si>
  <si>
    <t>Given the small target population for this data, rates are more likely to be unstable and fluctuate over time</t>
  </si>
  <si>
    <t>Aboriginal population estimates used as the denominator to calculate the kindergarten participation rate is subject to a margin for error and should be interpreted with some caution.</t>
  </si>
  <si>
    <t>Table 4.1.2. Number of children funded to participate in Early Start Kindergarten</t>
  </si>
  <si>
    <t>Aboriginal (%)</t>
  </si>
  <si>
    <t xml:space="preserve">Definition: Number and proportion Aboriginal and Torres Strait Islander children funded to participate in Early Start Kindergarten or Access to Early Learning </t>
  </si>
  <si>
    <t xml:space="preserve">Data quality statement: Note - No 'all Victoria' comparison rate or number is available as only Aboriginal and/or Torres Strait Islander children and Children known to child protection are funded to participate in Early Start Kindergarten or Access to Early Learning programs. </t>
  </si>
  <si>
    <t>New data is not available</t>
  </si>
  <si>
    <t>Table 4.1.3. Proportion of children vulnerable on one or more domain on the Australian Early Development Census</t>
  </si>
  <si>
    <t>All Victorians (%)</t>
  </si>
  <si>
    <t>Source: Australian Early Developmental Census (Victoria only)</t>
  </si>
  <si>
    <t>Definition: Proportion of children vulnerable on one or more domain of the Australian Early Development Census, undertaken every three years.</t>
  </si>
  <si>
    <t>Table 5.1.1a. Percentage of students in top three bands – Literacy (NAPLAN) in Year 3, 5, 7 and 9, 2008 to 2019</t>
  </si>
  <si>
    <t>Grade</t>
  </si>
  <si>
    <t>Non-Aboriginal (%)</t>
  </si>
  <si>
    <t>Rate ratio</t>
  </si>
  <si>
    <t>Year 3</t>
  </si>
  <si>
    <t>Year 5</t>
  </si>
  <si>
    <t>Year 7</t>
  </si>
  <si>
    <t>Year 9</t>
  </si>
  <si>
    <t xml:space="preserve">Source: National Assessment Program, Literacy and Numeracy, Achievement in Reading, Writing, Language Conventions and Numeracy, National Report, ACARA </t>
  </si>
  <si>
    <t>Definition: top three bands above the national minimum standard for the given year of schooling</t>
  </si>
  <si>
    <t>Table 5.1.1b. Percentage of students in top three bands – Numeracy (NAPLAN) in Year 3, 5, 7 and 9, 2008 to 2018</t>
  </si>
  <si>
    <t>Source: National Assessment Program, Literacy and Numeracy (NAPLAN), Achievement in Reading, Writing, Language Conventions and Numeracy, National Report, Australian Cirriculum Assessment and Reporting Authority (ACARA)</t>
  </si>
  <si>
    <t>For Year 3, the top three bands above the national minimum standard includes bands 4 to 6 inclusive.</t>
  </si>
  <si>
    <t>For Year 5, the top three bands above the national minimum standard includes bands 6 to 8 inclusive.</t>
  </si>
  <si>
    <t>For Year 7, the top three bands above the national minimum standard includes bands 7 to 9 inclusive.</t>
  </si>
  <si>
    <t>For Year 9, the top three bands above the national minimum standard includes bands 8 to 10 inclusive.</t>
  </si>
  <si>
    <t>Table 5.2.1. Proportion of students who feel connected to their school, by year level</t>
  </si>
  <si>
    <t>2019</t>
  </si>
  <si>
    <t>2020</t>
  </si>
  <si>
    <t>Aboriginal students (%)</t>
  </si>
  <si>
    <t xml:space="preserve">All students (%) </t>
  </si>
  <si>
    <t>Gap (%)</t>
  </si>
  <si>
    <t>Years 4 to 6</t>
  </si>
  <si>
    <t>Years 7 to 9</t>
  </si>
  <si>
    <t>Years 10 to 12</t>
  </si>
  <si>
    <t>Years 4 to 12</t>
  </si>
  <si>
    <t>Source: Department of Education and Training, Victoria (Attitudes to School survey)</t>
  </si>
  <si>
    <t>Data quality statement: In 2017, the Attitudes to School survey was redesigned and as such cannot be compaired to earlier years.</t>
  </si>
  <si>
    <t>Table 5.2.2. Student attendance rates in government schools, 2014 to 2019</t>
  </si>
  <si>
    <t>Year 1</t>
  </si>
  <si>
    <t>Year 2</t>
  </si>
  <si>
    <t>Year 4</t>
  </si>
  <si>
    <t>Year 6</t>
  </si>
  <si>
    <t>Year 8</t>
  </si>
  <si>
    <t>Year 10</t>
  </si>
  <si>
    <r>
      <rPr>
        <b/>
        <sz val="8"/>
        <color rgb="FF1F1F11"/>
        <rFont val="Arial"/>
        <family val="2"/>
      </rPr>
      <t>Source:</t>
    </r>
    <r>
      <rPr>
        <sz val="8"/>
        <color rgb="FF1F1F11"/>
        <rFont val="Arial"/>
        <family val="2"/>
      </rPr>
      <t xml:space="preserve"> Australian Cirriculum Assessment and Reporting Authority (ACARA) National Student Attendance Data Collection</t>
    </r>
  </si>
  <si>
    <t xml:space="preserve">Notes and caveats: </t>
  </si>
  <si>
    <t>Attendance rate is defined as the number of actual full-time equivalent student-days attended by full-time students in Years 1-10 as a percentage of the total number of possible student-days attended over the period</t>
  </si>
  <si>
    <r>
      <t>National data on the student attendance rate is available from the 2014 reporting year. For data on attendance rates before 2014 by state and territory by school sector see previous editions of the </t>
    </r>
    <r>
      <rPr>
        <i/>
        <sz val="8"/>
        <color rgb="FF000000"/>
        <rFont val="Arial"/>
        <family val="2"/>
      </rPr>
      <t>National Report on Schooling in Australia</t>
    </r>
    <r>
      <rPr>
        <sz val="8"/>
        <color rgb="FF000000"/>
        <rFont val="Arial"/>
        <family val="2"/>
      </rPr>
      <t>.</t>
    </r>
  </si>
  <si>
    <t>Care should be taken in comparing attendance rates and levels across school years and jurisdictions given the very different number of students on whom these data is calculated.</t>
  </si>
  <si>
    <t>Table 5.2.3. Number of Aboriginal People on school councils</t>
  </si>
  <si>
    <t>Number of schools (n)</t>
  </si>
  <si>
    <t>Proportion of all schools (%)</t>
  </si>
  <si>
    <t>Number of Aboriginal persons on councils (n)</t>
  </si>
  <si>
    <t>Source: Department of Education and Training, Victoria (2018 and 2019 Supplementary School Census)</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</si>
  <si>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</si>
  <si>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</si>
  <si>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Note: a much lower number of Victorian government schools participated in the School Survey than in previous years with only 77% (1,187) of schools providing a complete response in 2020, compared to 95% (1458) in 2019 and 99.7% in 2018. Differences in completion rate means the 2020 numbers cannot be reliably compared to previous years.</t>
  </si>
  <si>
    <t>Table 5.2.4. Proportion of students who report experiencing bullying at school</t>
  </si>
  <si>
    <t>Non-Aboriginal students (%)</t>
  </si>
  <si>
    <t>All students (%)</t>
  </si>
  <si>
    <t>Year 4–6</t>
  </si>
  <si>
    <t>Year 7–9</t>
  </si>
  <si>
    <t>Year 10–12</t>
  </si>
  <si>
    <t>Source: Department of Education and Training data (Attitudes to School Survey)</t>
  </si>
  <si>
    <t>Table 5.2.5a. Number and proportion of school-based Aboriginal education workers across all schools, at June 30, 2021</t>
  </si>
  <si>
    <t>Staff category</t>
  </si>
  <si>
    <t>Number of school based education workers that identify as Aboriginal - FTE (n)</t>
  </si>
  <si>
    <t>Number of school based education workers - FTE (n)</t>
  </si>
  <si>
    <t>Proportion of all school based education workers that identify as Aboriginal - FTE (%)</t>
  </si>
  <si>
    <t>Education Support</t>
  </si>
  <si>
    <t>Teachers</t>
  </si>
  <si>
    <t>Principals</t>
  </si>
  <si>
    <t>Total</t>
  </si>
  <si>
    <t>Note: Education Support include the Koorie Engagement Support Officers which are positions that are not based in schools.</t>
  </si>
  <si>
    <t>Counting: Full Time Equivalance (FTE) positions.</t>
  </si>
  <si>
    <t>Table 5.2.5b. Number and proportion of Aboriginal Victorians working in the Education and training sector</t>
  </si>
  <si>
    <t>Aboriginal</t>
  </si>
  <si>
    <t>Non-Aboriginal</t>
  </si>
  <si>
    <t>Not stated</t>
  </si>
  <si>
    <t>Source: ABS Census of Population and Housing 2006, 2011 and 2016; ABS TableBuilder</t>
  </si>
  <si>
    <r>
      <t xml:space="preserve">Definition: Industry of employment </t>
    </r>
    <r>
      <rPr>
        <i/>
        <sz val="8"/>
        <color theme="1"/>
        <rFont val="Arial"/>
        <family val="2"/>
      </rPr>
      <t>Education and Training</t>
    </r>
    <r>
      <rPr>
        <sz val="8"/>
        <color theme="1"/>
        <rFont val="Arial"/>
        <family val="2"/>
      </rPr>
      <t xml:space="preserve"> (ANZSIC06) (IND06P) - 1 Digit</t>
    </r>
  </si>
  <si>
    <t>Counting: persons by place of usual residence</t>
  </si>
  <si>
    <t>Note: All counts output from TableBuilder have been randomly adjusted by the ABS to avoid the release of confidential data.</t>
  </si>
  <si>
    <t>Table 5.2.6. Number of schools teaching an Aboriginal language</t>
  </si>
  <si>
    <t>Schools teaching an Aboriginal language (n)</t>
  </si>
  <si>
    <t>Description: The number of Victorian Government schools teaching an Aboriginal language program.</t>
  </si>
  <si>
    <t>Source: Department of Education and Training data.</t>
  </si>
  <si>
    <t xml:space="preserve">Please note that figures for 2018 have been revised as numbers are reliant on Area reporting </t>
  </si>
  <si>
    <t>Table 6.1.1. Proportion of young people aged 20-24 with Year 12 or equivalent</t>
  </si>
  <si>
    <t>Data quality statement: Cells in this table have been randomly adjusted to avoid the release of confidential data. No reliance should be placed on small cells.</t>
  </si>
  <si>
    <t>Table 6.1.2. Apparent retention rates for students in Years 10 to 12</t>
  </si>
  <si>
    <r>
      <t>2020</t>
    </r>
    <r>
      <rPr>
        <b/>
        <vertAlign val="superscript"/>
        <sz val="10"/>
        <rFont val="Arial"/>
        <family val="2"/>
      </rPr>
      <t>(a)</t>
    </r>
  </si>
  <si>
    <t xml:space="preserve">(a) Source: Australian Bureau of Statistics Schools Australia </t>
  </si>
  <si>
    <t>Defintion: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that cohort in Year 10 in 2015 (the base year), two years earlier. Part-time and ungraded students are not included in calculations of apparent retention rates.</t>
  </si>
  <si>
    <t>*Data is for government school sector only</t>
  </si>
  <si>
    <t>Table 6.1.3. Number of Aboriginal students who complete the VCE, VCAL or VET in Schools Certificate</t>
  </si>
  <si>
    <t>Aboriginal students (n)</t>
  </si>
  <si>
    <t>Source: Aboriginal VCE students and their completion programs, 2011-2019, Victorian Curriculum and Assessment Authority (VCAA)</t>
  </si>
  <si>
    <t>Note: From 2014 onwards, students were not permitted to complete both the VCE and VCAL in the same year.</t>
  </si>
  <si>
    <t>Table 7.1.1. Destinations of year 12 completers, 2009 and 2018</t>
  </si>
  <si>
    <t xml:space="preserve">In Education or Training </t>
  </si>
  <si>
    <t>Apprenticeship/traineeship</t>
  </si>
  <si>
    <t>Bachelor degree</t>
  </si>
  <si>
    <t>Certificates/
diplomas</t>
  </si>
  <si>
    <t>Not in Education or Training</t>
  </si>
  <si>
    <t>Employed</t>
  </si>
  <si>
    <t>Looking for work or NILFET</t>
  </si>
  <si>
    <t>Source: Department of Education and Training, Victoria (On Track survey).</t>
  </si>
  <si>
    <t xml:space="preserve">Note: Data are not available prior to 2009 </t>
  </si>
  <si>
    <t>Aboriginal includes Aboriginal, Torres Strait Islander, Aboriginal and Torres Strait Islander respondents.</t>
  </si>
  <si>
    <t xml:space="preserve">Unknown includes respondents who selected 'unknown' Aboriginal and/or Torres Strait Islander status and those who did not answer the question in the survey. </t>
  </si>
  <si>
    <t>Note: Columns may not add to 100 per cent due to rounding.</t>
  </si>
  <si>
    <r>
      <rPr>
        <i/>
        <sz val="8"/>
        <color theme="1"/>
        <rFont val="Arial"/>
        <family val="2"/>
      </rPr>
      <t>NILFET</t>
    </r>
    <r>
      <rPr>
        <sz val="8"/>
        <color theme="1"/>
        <rFont val="Arial"/>
        <family val="2"/>
      </rPr>
      <t>; Not in Labour Force, Education or Training</t>
    </r>
  </si>
  <si>
    <t>Table 7.1.2. Proportion of 17-24 year old school leavers participating in full-time education and training and/or employment, 2016</t>
  </si>
  <si>
    <t>Level of engagement in education, training and/or employment</t>
  </si>
  <si>
    <t>Non-Aboriginal (n)</t>
  </si>
  <si>
    <t>Fully engaged</t>
  </si>
  <si>
    <r>
      <t>Partially engaged</t>
    </r>
    <r>
      <rPr>
        <b/>
        <vertAlign val="superscript"/>
        <sz val="9"/>
        <rFont val="Arial"/>
        <family val="2"/>
      </rPr>
      <t>(a)</t>
    </r>
  </si>
  <si>
    <t>Not Engaged</t>
  </si>
  <si>
    <t>Engagement status undetermined/Not Stated</t>
  </si>
  <si>
    <t>Source: ABS Census of Population and Housing 2016; ABS Tablebuilder</t>
  </si>
  <si>
    <r>
      <t xml:space="preserve">(a) Includes </t>
    </r>
    <r>
      <rPr>
        <i/>
        <sz val="8"/>
        <rFont val="Arial"/>
        <family val="2"/>
      </rPr>
      <t>Partially engaged</t>
    </r>
    <r>
      <rPr>
        <sz val="8"/>
        <rFont val="Arial"/>
        <family val="2"/>
      </rPr>
      <t xml:space="preserve"> and </t>
    </r>
    <r>
      <rPr>
        <i/>
        <sz val="8"/>
        <rFont val="Arial"/>
        <family val="2"/>
      </rPr>
      <t>At least partially engaged</t>
    </r>
    <r>
      <rPr>
        <sz val="8"/>
        <rFont val="Arial"/>
        <family val="2"/>
      </rPr>
      <t>.</t>
    </r>
  </si>
  <si>
    <t>Table 7.1.3 (a) (c) Participation and completion of Victorian 18-24 year olds in VET studies, by Aboriginal status</t>
  </si>
  <si>
    <t>Aboriginal enrolments (n)</t>
  </si>
  <si>
    <t>Aboriginal completions (n)</t>
  </si>
  <si>
    <t>Enrolments as a proportion of Aboriginal 18-24 year old population (%)</t>
  </si>
  <si>
    <t>Completions as a proportion of Aboriginal 18-24 year old population (%)</t>
  </si>
  <si>
    <t>Non-Aboriginal enrolments (n)</t>
  </si>
  <si>
    <t>Non-Aboriginal completions (n)</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</si>
  <si>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</si>
  <si>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</si>
  <si>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</si>
  <si>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t>VET studies at Universities</t>
  </si>
  <si>
    <t>Source: National Centre for Vocational Education Research (NCVER) VOCSTATS (unpublished)</t>
  </si>
  <si>
    <t>(a) VET training providers includes TAFE institutes, Community education providers, Enterprise providers and private training providers. Schools are excluded.</t>
  </si>
  <si>
    <t>Summation: student's place of usual residence is equal to Victoria</t>
  </si>
  <si>
    <t xml:space="preserve">7.1.3 (b) (d) University access, participation and course completion, Victoria </t>
  </si>
  <si>
    <t>All commencing students (n)</t>
  </si>
  <si>
    <t>Aboriginal commencing students (n)</t>
  </si>
  <si>
    <r>
      <t>Aboriginal access rate (%)</t>
    </r>
    <r>
      <rPr>
        <b/>
        <vertAlign val="superscript"/>
        <sz val="9"/>
        <color theme="1"/>
        <rFont val="Arial"/>
        <family val="2"/>
      </rPr>
      <t>a</t>
    </r>
  </si>
  <si>
    <t>All students (n)</t>
  </si>
  <si>
    <r>
      <t>Aboriginal participation rate (%)</t>
    </r>
    <r>
      <rPr>
        <b/>
        <vertAlign val="superscript"/>
        <sz val="9"/>
        <color theme="1"/>
        <rFont val="Arial"/>
        <family val="2"/>
      </rPr>
      <t>b</t>
    </r>
  </si>
  <si>
    <t>All award course completion (n)</t>
  </si>
  <si>
    <t>Aboriginal award course completion (n)</t>
  </si>
  <si>
    <r>
      <t>Aboriginal attainment rate (%)</t>
    </r>
    <r>
      <rPr>
        <b/>
        <vertAlign val="superscript"/>
        <sz val="9"/>
        <color theme="1"/>
        <rFont val="Arial"/>
        <family val="2"/>
      </rPr>
      <t>c</t>
    </r>
  </si>
  <si>
    <t>Source: Department of Education, Skills and Employment (Cth) https://www.dese.gov.au/higher-education-statistics/resources/2020-section-6-indigenous-students</t>
  </si>
  <si>
    <t>a. Aboriginal students as a proportion of total commencing Victorian onshore students</t>
  </si>
  <si>
    <t>b. Aboriginal students as a proportion of total Victorian onshore students</t>
  </si>
  <si>
    <t>c. Aboriginal students as a proportion of total Victorian students who completed an award course</t>
  </si>
  <si>
    <t>Table 7.1.4a Proportion of 20-64 year-olds with qualifications at Certificate III level or above, 2006 to 2016</t>
  </si>
  <si>
    <t>Not stated (n)</t>
  </si>
  <si>
    <t>Aboriginal (n) aged 20 to 64</t>
  </si>
  <si>
    <t>Non-Aboriginal (n) aged 20 to 64</t>
  </si>
  <si>
    <t>Data Source: Census of Population and Housing, 2006, 2011 and 2016, TableBuilder</t>
  </si>
  <si>
    <t>Defintion: QALLP Non-School Qualification: Level of Education (Certificate III and above) by INGP Aboriginal Status by STATE (UR)</t>
  </si>
  <si>
    <t>Table 7.1.4b Proportion of 20-64 year-olds with non­school qualification at Certificate III level or above and/or currently studying at Certificate III level or above, 2006 to 2016</t>
  </si>
  <si>
    <t>2006 and 2011 data source: Overcoming Indigenous Disadvantage 2016 report, Table 4A.8.1 and 4A.8.2 [ABS (unpublished) Census of Population and Housing 2006 and 2011].</t>
  </si>
  <si>
    <t>2016 data source: Census of Population and Housing, 2016, TableBuilder</t>
  </si>
  <si>
    <t>Defintion: C3SP Attainment of Certificate III or higher or Working Towards a Non-School Qualification by INGP Aboriginal Status by STATE (UR)</t>
  </si>
  <si>
    <t>Table 7.1.5. Proportion of 20-64 year old government-funded and total VET graduates employed and/or in further study after training</t>
  </si>
  <si>
    <t>Aboriginal status</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</si>
  <si>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</si>
  <si>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</si>
  <si>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</si>
  <si>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</si>
  <si>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</si>
  <si>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</si>
  <si>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All</t>
  </si>
  <si>
    <t xml:space="preserve">Source: ROGS 2020; Total VET graduates from Table 5A.17 [NCVER unpublished, Australian vocational education and training statistics: VET student outcomes]
</t>
  </si>
  <si>
    <t>Government-funded VET graduates from Table 5A.18 [NCVER unpublished, Australian vocational education and training statistics: government-funded student outcomes ]</t>
  </si>
  <si>
    <t>Definition: Total VET graduates includes graduates in receipt of government-funding and fee-for-service graduates. It excludes fee-for-service graduates who completed their VET outside Australia.</t>
  </si>
  <si>
    <t xml:space="preserve">Graduates ‘employed after training’ and graduates ‘in further study after training’ are subsets of graduates who are ‘employed and/or in further study’. Graduates can be both employed and engaged in further study. </t>
  </si>
  <si>
    <t>From 2019, the Student Outcomes Survey only collects data on students who completed nationally recognised VET delivered by RTOs in Australia during 2018.</t>
  </si>
  <si>
    <t xml:space="preserve"> 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</si>
  <si>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Table 7.1.6. Proportion of graduates and cadets employed in VPS; retention, progression and satisfaction</t>
  </si>
  <si>
    <t>Program</t>
  </si>
  <si>
    <t>Intake</t>
  </si>
  <si>
    <t>Current or completed</t>
  </si>
  <si>
    <t>Barring Djinang Internship Program</t>
  </si>
  <si>
    <t>Summer 2017/18</t>
  </si>
  <si>
    <t>Summer 2018/19</t>
  </si>
  <si>
    <t>Summer 2019/20</t>
  </si>
  <si>
    <t>Summer 2020/21</t>
  </si>
  <si>
    <t>Aboriginal pathway into the Victorian Government graduate program</t>
  </si>
  <si>
    <t xml:space="preserve">Aboriginal and Torres Strait Islander (Koori) Graduate Scheme </t>
  </si>
  <si>
    <t>Youth Employment Scheme (YES) Trainee Program</t>
  </si>
  <si>
    <r>
      <t>2019</t>
    </r>
    <r>
      <rPr>
        <vertAlign val="superscript"/>
        <sz val="9"/>
        <rFont val="Arial"/>
        <family val="2"/>
      </rPr>
      <t>(a)</t>
    </r>
  </si>
  <si>
    <r>
      <t>2020</t>
    </r>
    <r>
      <rPr>
        <vertAlign val="superscript"/>
        <sz val="9"/>
        <rFont val="Arial"/>
        <family val="2"/>
      </rPr>
      <t>(b)</t>
    </r>
  </si>
  <si>
    <t>(a) Excludes 10 participants from the school based traineeship program with Victoria Police.</t>
  </si>
  <si>
    <t>(b) As at 30 June 2020</t>
  </si>
  <si>
    <t>Table 5.2.7. Number and proportion of government schools having undertaken Community Understanding and Safety Training (CUST)</t>
  </si>
  <si>
    <t>School campuses having undertaken CUST (n)</t>
  </si>
  <si>
    <t>Schools campuses having undertaken CUST (%)</t>
  </si>
  <si>
    <t>Definition: The number of schools having undertaken Community Understanding and Safety Training, a funded DET initiative.</t>
  </si>
  <si>
    <t>Number and proportion of government schools having undertaken Community Understanding and Safety Training</t>
  </si>
  <si>
    <t>Source: Internal records from the Victorian Public Service Commision and the Department of Justice and Community Safety</t>
  </si>
  <si>
    <t>Aboriginal Completions as a proportion of enrolements (%)</t>
  </si>
  <si>
    <t>Non-Aboriginal Completions as a proportion of enrolements (%)</t>
  </si>
  <si>
    <t>Source: Australian Bureau of Statistics (ABS) (unpublished) 2016 Census of Population and Housing; ABS (unpublished) 2011 Census of Population and Housing; ABS (unpublished) 2006 Census of Population and Housing</t>
  </si>
  <si>
    <t>Note: 2018-2020 rates are calculated using ABS estimated resident population estimates which are based on the 2016 census data, while the historical figures (i.e. 2013-2017) are based on 2011 census estimates.Prior to 2013 the calculation of the total kindergarten participation rate was based on different assumptions to the Aboriginal participation rate. The figures in the above table may differ to those in previous reports.</t>
  </si>
  <si>
    <t xml:space="preserve">In 2020, the Attitudes to School Survey was an optional collection with significantly lower participation, and extended collection period. </t>
  </si>
  <si>
    <t xml:space="preserve">Data at system level is not to be used for determining targets or be compared with previous years. </t>
  </si>
  <si>
    <t xml:space="preserve">For the 2014 and 2015 reporting years, geolocation is reported as agreed by the Ministerial Council on Education, Employment, Training and Youth Affairs in 2004. </t>
  </si>
  <si>
    <t>From the 2016 reporting year, geolocation is reported as the Australian Bureau of Statistics Remoteness Area.</t>
  </si>
  <si>
    <t xml:space="preserve">In 2020, The Attitudes to School Survey was an optional collection with significantly lower participation, and extended collection period. </t>
  </si>
  <si>
    <t>Data at system level is not to be used for determining targets to be compared with previous years.</t>
  </si>
  <si>
    <t xml:space="preserve">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</si>
  <si>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These reasons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</si>
</sst>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C09]#,##0.00;[Red]&quot;-&quot;[$$-C09]#,##0.00"/>
    <numFmt numFmtId="166" formatCode="0.0"/>
    <numFmt numFmtId="167" formatCode="0.0%"/>
    <numFmt numFmtId="168" formatCode="#,##0.0"/>
    <numFmt numFmtId="169" formatCode="_-* #,##0_-;\-* #,##0_-;_-* &quot;-&quot;??_-;_-@_-"/>
    <numFmt numFmtId="170" formatCode="#0.0;\-#0.0;&quot;–&quot;"/>
    <numFmt numFmtId="171" formatCode="_(* #,##0_);_(* \(#,##0\);_(* &quot;-&quot;??_);_(@_)"/>
    <numFmt numFmtId="172" formatCode="0;\-0;0;@"/>
  </numFmts>
  <fonts count="9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sz val="11"/>
      <color theme="0"/>
      <name val="Calibri"/>
      <family val="2"/>
      <scheme val="minor"/>
    </font>
    <font>
      <sz val="11"/>
      <name val="Calibri"/>
      <family val="2"/>
      <scheme val="minor"/>
    </font>
    <font>
      <sz val="11"/>
      <color rgb="FF000000"/>
      <name val="Calibri"/>
      <family val="2"/>
      <scheme val="minor"/>
    </font>
    <font>
      <sz val="10"/>
      <name val="Arial"/>
      <family val="2"/>
    </font>
    <font>
      <sz val="12"/>
      <name val="Arial"/>
      <family val="2"/>
    </font>
    <font>
      <b/>
      <sz val="11"/>
      <color rgb="FF000000"/>
      <name val="Calibri"/>
      <family val="2"/>
      <scheme val="minor"/>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11"/>
      <color theme="1"/>
      <name val="Arial"/>
      <family val="2"/>
    </font>
    <font>
      <i/>
      <sz val="8"/>
      <color theme="1"/>
      <name val="Arial"/>
      <family val="2"/>
    </font>
    <font>
      <b/>
      <sz val="8"/>
      <name val="Arial"/>
      <family val="2"/>
    </font>
    <font>
      <b/>
      <vertAlign val="superscript"/>
      <sz val="9"/>
      <name val="Arial"/>
      <family val="2"/>
    </font>
    <font>
      <i/>
      <sz val="8"/>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sz val="11"/>
      <color rgb="FFFF0000"/>
      <name val="Calibri"/>
      <family val="2"/>
      <scheme val="minor"/>
    </font>
    <font>
      <b/>
      <sz val="9"/>
      <color rgb="FFFF0000"/>
      <name val="Arial"/>
      <family val="2"/>
    </font>
    <font>
      <sz val="8"/>
      <color rgb="FFFF0000"/>
      <name val="Arial"/>
      <family val="2"/>
    </font>
    <font>
      <vertAlign val="superscript"/>
      <sz val="9"/>
      <name val="Arial"/>
      <family val="2"/>
    </font>
    <font>
      <i/>
      <sz val="8"/>
      <color rgb="FF000000"/>
      <name val="Arial"/>
      <family val="2"/>
    </font>
    <font>
      <b/>
      <sz val="8"/>
      <color rgb="FF000000"/>
      <name val="Arial"/>
      <family val="2"/>
    </font>
    <font>
      <b/>
      <sz val="8"/>
      <color rgb="FF1F1F11"/>
      <name val="Arial"/>
      <family val="2"/>
    </font>
    <font>
      <b/>
      <vertAlign val="superscript"/>
      <sz val="9"/>
      <color theme="1"/>
      <name val="Arial"/>
      <family val="2"/>
    </font>
    <font>
      <b/>
      <sz val="12"/>
      <name val="Arial"/>
      <family val="2"/>
    </font>
    <font>
      <b/>
      <vertAlign val="superscript"/>
      <sz val="10"/>
      <name val="Arial"/>
      <family val="2"/>
    </font>
    <font>
      <sz val="11"/>
      <color rgb="FFFFFFFF"/>
      <name val="Calibri"/>
      <family val="2"/>
    </font>
  </fonts>
  <fills count="49">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rgb="FF000000"/>
      </patternFill>
    </fill>
  </fills>
  <borders count="24">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s>
  <cellStyleXfs count="1432">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7" fillId="0" borderId="0"/>
    <xf numFmtId="165" fontId="1" fillId="2" borderId="1" applyNumberFormat="0" applyFont="0" applyAlignment="0" applyProtection="0"/>
    <xf numFmtId="165" fontId="9" fillId="0" borderId="0"/>
    <xf numFmtId="0" fontId="8" fillId="0" borderId="0">
      <alignment vertical="top"/>
    </xf>
    <xf numFmtId="0" fontId="1"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8" fillId="0" borderId="0"/>
    <xf numFmtId="0" fontId="1" fillId="0" borderId="0"/>
    <xf numFmtId="0" fontId="43" fillId="0" borderId="0"/>
    <xf numFmtId="165" fontId="1" fillId="0" borderId="0"/>
    <xf numFmtId="165" fontId="37" fillId="9" borderId="10" applyNumberFormat="0" applyAlignment="0" applyProtection="0"/>
    <xf numFmtId="165" fontId="36" fillId="7" borderId="0" applyNumberFormat="0" applyBorder="0" applyAlignment="0" applyProtection="0"/>
    <xf numFmtId="165" fontId="7" fillId="0" borderId="0"/>
    <xf numFmtId="165" fontId="33" fillId="0" borderId="8" applyNumberFormat="0" applyFill="0" applyAlignment="0" applyProtection="0"/>
    <xf numFmtId="165" fontId="11" fillId="0" borderId="0"/>
    <xf numFmtId="165" fontId="44" fillId="0" borderId="0" applyNumberFormat="0" applyFill="0" applyBorder="0" applyAlignment="0" applyProtection="0">
      <alignment vertical="top"/>
      <protection locked="0"/>
    </xf>
    <xf numFmtId="165" fontId="32" fillId="0" borderId="7" applyNumberFormat="0" applyFill="0" applyAlignment="0" applyProtection="0"/>
    <xf numFmtId="165" fontId="34" fillId="0" borderId="9" applyNumberFormat="0" applyFill="0" applyAlignment="0" applyProtection="0"/>
    <xf numFmtId="165" fontId="34" fillId="0" borderId="0" applyNumberFormat="0" applyFill="0" applyBorder="0" applyAlignment="0" applyProtection="0"/>
    <xf numFmtId="165" fontId="1" fillId="2" borderId="1" applyNumberFormat="0" applyFont="0" applyAlignment="0" applyProtection="0"/>
    <xf numFmtId="165" fontId="21" fillId="32" borderId="10" applyAlignment="0" applyProtection="0"/>
    <xf numFmtId="165" fontId="47" fillId="0" borderId="0" applyFill="0" applyBorder="0" applyAlignment="0" applyProtection="0"/>
    <xf numFmtId="165" fontId="1" fillId="0" borderId="0"/>
    <xf numFmtId="165" fontId="11" fillId="0" borderId="0"/>
    <xf numFmtId="165" fontId="11" fillId="0" borderId="0"/>
    <xf numFmtId="165" fontId="9" fillId="0" borderId="0"/>
    <xf numFmtId="165" fontId="1" fillId="0" borderId="0"/>
    <xf numFmtId="165" fontId="19" fillId="0" borderId="0">
      <alignment horizontal="left" vertical="center" wrapText="1"/>
    </xf>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5" fillId="14" borderId="0" applyNumberFormat="0" applyBorder="0" applyAlignment="0" applyProtection="0"/>
    <xf numFmtId="165" fontId="5" fillId="37" borderId="0" applyNumberFormat="0" applyBorder="0" applyAlignment="0" applyProtection="0"/>
    <xf numFmtId="165" fontId="5" fillId="20" borderId="0" applyNumberFormat="0" applyBorder="0" applyAlignment="0" applyProtection="0"/>
    <xf numFmtId="165" fontId="5" fillId="39" borderId="0" applyNumberFormat="0" applyBorder="0" applyAlignment="0" applyProtection="0"/>
    <xf numFmtId="165" fontId="5" fillId="24" borderId="0" applyNumberFormat="0" applyBorder="0" applyAlignment="0" applyProtection="0"/>
    <xf numFmtId="165" fontId="5" fillId="38" borderId="0" applyNumberFormat="0" applyBorder="0" applyAlignment="0" applyProtection="0"/>
    <xf numFmtId="165" fontId="5" fillId="27" borderId="0" applyNumberFormat="0" applyBorder="0" applyAlignment="0" applyProtection="0"/>
    <xf numFmtId="165" fontId="5" fillId="37" borderId="0" applyNumberFormat="0" applyBorder="0" applyAlignment="0" applyProtection="0"/>
    <xf numFmtId="165" fontId="5" fillId="31" borderId="0" applyNumberFormat="0" applyBorder="0" applyAlignment="0" applyProtection="0"/>
    <xf numFmtId="165" fontId="5" fillId="34" borderId="0" applyNumberFormat="0" applyBorder="0" applyAlignment="0" applyProtection="0"/>
    <xf numFmtId="165" fontId="5" fillId="11" borderId="0" applyNumberFormat="0" applyBorder="0" applyAlignment="0" applyProtection="0"/>
    <xf numFmtId="165" fontId="5" fillId="40" borderId="0" applyNumberFormat="0" applyBorder="0" applyAlignment="0" applyProtection="0"/>
    <xf numFmtId="165" fontId="5" fillId="15" borderId="0" applyNumberFormat="0" applyBorder="0" applyAlignment="0" applyProtection="0"/>
    <xf numFmtId="165" fontId="5" fillId="41" borderId="0" applyNumberFormat="0" applyBorder="0" applyAlignment="0" applyProtection="0"/>
    <xf numFmtId="165" fontId="5" fillId="17" borderId="0" applyNumberFormat="0" applyBorder="0" applyAlignment="0" applyProtection="0"/>
    <xf numFmtId="165" fontId="5" fillId="39" borderId="0" applyNumberFormat="0" applyBorder="0" applyAlignment="0" applyProtection="0"/>
    <xf numFmtId="165" fontId="5" fillId="21" borderId="0" applyNumberFormat="0" applyBorder="0" applyAlignment="0" applyProtection="0"/>
    <xf numFmtId="165" fontId="5" fillId="42" borderId="0" applyNumberFormat="0" applyBorder="0" applyAlignment="0" applyProtection="0"/>
    <xf numFmtId="165" fontId="5" fillId="28" borderId="0" applyNumberFormat="0" applyBorder="0" applyAlignment="0" applyProtection="0"/>
    <xf numFmtId="165" fontId="5" fillId="43" borderId="0" applyNumberFormat="0" applyBorder="0" applyAlignment="0" applyProtection="0"/>
    <xf numFmtId="165" fontId="39" fillId="10" borderId="10" applyNumberFormat="0" applyAlignment="0" applyProtection="0"/>
    <xf numFmtId="165" fontId="49" fillId="44" borderId="10" applyNumberFormat="0" applyAlignment="0" applyProtection="0"/>
    <xf numFmtId="164" fontId="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8" fillId="0" borderId="0" applyFont="0" applyFill="0" applyBorder="0" applyAlignment="0" applyProtection="0"/>
    <xf numFmtId="165" fontId="50" fillId="0" borderId="0" applyNumberFormat="0" applyFill="0" applyBorder="0" applyAlignment="0" applyProtection="0"/>
    <xf numFmtId="165" fontId="35" fillId="6" borderId="0" applyNumberFormat="0" applyBorder="0" applyAlignment="0" applyProtection="0"/>
    <xf numFmtId="165" fontId="35" fillId="37" borderId="0" applyNumberFormat="0" applyBorder="0" applyAlignment="0" applyProtection="0"/>
    <xf numFmtId="165" fontId="51" fillId="0" borderId="0">
      <alignment horizontal="center"/>
    </xf>
    <xf numFmtId="165" fontId="32" fillId="0" borderId="7" applyNumberFormat="0" applyFill="0" applyAlignment="0" applyProtection="0"/>
    <xf numFmtId="165" fontId="52" fillId="0" borderId="14" applyNumberFormat="0" applyFill="0" applyAlignment="0" applyProtection="0"/>
    <xf numFmtId="165" fontId="33" fillId="0" borderId="8" applyNumberFormat="0" applyFill="0" applyAlignment="0" applyProtection="0"/>
    <xf numFmtId="165" fontId="53" fillId="0" borderId="15" applyNumberFormat="0" applyFill="0" applyAlignment="0" applyProtection="0"/>
    <xf numFmtId="165" fontId="34" fillId="0" borderId="9" applyNumberFormat="0" applyFill="0" applyAlignment="0" applyProtection="0"/>
    <xf numFmtId="165" fontId="54" fillId="0" borderId="16" applyNumberFormat="0" applyFill="0" applyAlignment="0" applyProtection="0"/>
    <xf numFmtId="165" fontId="34" fillId="0" borderId="0" applyNumberFormat="0" applyFill="0" applyBorder="0" applyAlignment="0" applyProtection="0"/>
    <xf numFmtId="165" fontId="54" fillId="0" borderId="0" applyNumberFormat="0" applyFill="0" applyBorder="0" applyAlignment="0" applyProtection="0"/>
    <xf numFmtId="165" fontId="51" fillId="0" borderId="0">
      <alignment horizontal="center" textRotation="90"/>
    </xf>
    <xf numFmtId="165" fontId="44"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xf numFmtId="165" fontId="55" fillId="0" borderId="0" applyNumberFormat="0" applyFill="0" applyBorder="0" applyAlignment="0" applyProtection="0"/>
    <xf numFmtId="165" fontId="56" fillId="0" borderId="0" applyNumberFormat="0" applyFill="0" applyBorder="0" applyAlignment="0" applyProtection="0">
      <alignment vertical="top"/>
      <protection locked="0"/>
    </xf>
    <xf numFmtId="165" fontId="3" fillId="0" borderId="0" applyNumberFormat="0" applyFill="0" applyBorder="0" applyAlignment="0" applyProtection="0"/>
    <xf numFmtId="165" fontId="57" fillId="0" borderId="0"/>
    <xf numFmtId="165" fontId="3" fillId="0" borderId="0" applyNumberFormat="0" applyFill="0" applyBorder="0" applyAlignment="0" applyProtection="0"/>
    <xf numFmtId="165" fontId="44" fillId="0" borderId="0" applyNumberFormat="0" applyFill="0" applyBorder="0" applyAlignment="0" applyProtection="0">
      <alignment vertical="top"/>
      <protection locked="0"/>
    </xf>
    <xf numFmtId="165" fontId="44" fillId="0" borderId="0" applyNumberFormat="0" applyFill="0" applyBorder="0" applyAlignment="0" applyProtection="0">
      <alignment vertical="top"/>
      <protection locked="0"/>
    </xf>
    <xf numFmtId="165" fontId="44" fillId="0" borderId="0" applyNumberFormat="0" applyFill="0" applyBorder="0" applyAlignment="0" applyProtection="0">
      <alignment vertical="top"/>
      <protection locked="0"/>
    </xf>
    <xf numFmtId="165" fontId="57" fillId="0" borderId="0"/>
    <xf numFmtId="165" fontId="4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8" fillId="0" borderId="0" applyNumberFormat="0" applyFill="0" applyBorder="0" applyAlignment="0" applyProtection="0"/>
    <xf numFmtId="165" fontId="55" fillId="0" borderId="0" applyNumberFormat="0" applyFill="0" applyBorder="0" applyAlignment="0" applyProtection="0">
      <alignment vertical="top"/>
      <protection locked="0"/>
    </xf>
    <xf numFmtId="165" fontId="55" fillId="0" borderId="0" applyNumberFormat="0" applyFill="0" applyBorder="0" applyAlignment="0" applyProtection="0">
      <alignment vertical="top"/>
      <protection locked="0"/>
    </xf>
    <xf numFmtId="165" fontId="57" fillId="0" borderId="0"/>
    <xf numFmtId="165" fontId="57" fillId="0" borderId="0"/>
    <xf numFmtId="165" fontId="57" fillId="0" borderId="0"/>
    <xf numFmtId="165" fontId="57" fillId="0" borderId="0"/>
    <xf numFmtId="165" fontId="37" fillId="9" borderId="10" applyNumberFormat="0" applyAlignment="0" applyProtection="0"/>
    <xf numFmtId="165" fontId="37" fillId="34" borderId="10" applyNumberFormat="0" applyAlignment="0" applyProtection="0"/>
    <xf numFmtId="165" fontId="40" fillId="0" borderId="12" applyNumberFormat="0" applyFill="0" applyAlignment="0" applyProtection="0"/>
    <xf numFmtId="165" fontId="59" fillId="0" borderId="17" applyNumberFormat="0" applyFill="0" applyAlignment="0" applyProtection="0"/>
    <xf numFmtId="165" fontId="42" fillId="8" borderId="0" applyNumberFormat="0" applyBorder="0" applyAlignment="0" applyProtection="0"/>
    <xf numFmtId="165" fontId="60" fillId="8" borderId="0" applyNumberFormat="0" applyBorder="0" applyAlignment="0" applyProtection="0"/>
    <xf numFmtId="165" fontId="1" fillId="0" borderId="0"/>
    <xf numFmtId="165" fontId="1" fillId="0" borderId="0"/>
    <xf numFmtId="165" fontId="1" fillId="0" borderId="0"/>
    <xf numFmtId="165" fontId="1" fillId="0" borderId="0"/>
    <xf numFmtId="165" fontId="8" fillId="0" borderId="0"/>
    <xf numFmtId="165" fontId="8" fillId="0" borderId="0"/>
    <xf numFmtId="165" fontId="9" fillId="0" borderId="0"/>
    <xf numFmtId="165" fontId="9" fillId="0" borderId="0"/>
    <xf numFmtId="165" fontId="8" fillId="0" borderId="0"/>
    <xf numFmtId="165" fontId="11" fillId="0" borderId="0"/>
    <xf numFmtId="165" fontId="9" fillId="0" borderId="0"/>
    <xf numFmtId="165" fontId="8" fillId="0" borderId="0"/>
    <xf numFmtId="165" fontId="8" fillId="0" borderId="0"/>
    <xf numFmtId="165" fontId="8" fillId="0" borderId="0"/>
    <xf numFmtId="165" fontId="9" fillId="0" borderId="0"/>
    <xf numFmtId="165" fontId="9" fillId="0" borderId="0"/>
    <xf numFmtId="165" fontId="8" fillId="0" borderId="0"/>
    <xf numFmtId="165" fontId="9" fillId="0" borderId="0"/>
    <xf numFmtId="165" fontId="46" fillId="0" borderId="0"/>
    <xf numFmtId="165" fontId="9" fillId="0" borderId="0"/>
    <xf numFmtId="165" fontId="11"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8" fillId="0" borderId="0"/>
    <xf numFmtId="165" fontId="9" fillId="0" borderId="0"/>
    <xf numFmtId="165" fontId="1" fillId="0" borderId="0"/>
    <xf numFmtId="165" fontId="1" fillId="0" borderId="0"/>
    <xf numFmtId="165" fontId="1" fillId="0" borderId="0"/>
    <xf numFmtId="165" fontId="9" fillId="0" borderId="0"/>
    <xf numFmtId="165" fontId="9"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9" fillId="0" borderId="0"/>
    <xf numFmtId="165" fontId="61" fillId="0" borderId="0"/>
    <xf numFmtId="165" fontId="9" fillId="0" borderId="0"/>
    <xf numFmtId="165" fontId="15" fillId="0" borderId="0"/>
    <xf numFmtId="165" fontId="9" fillId="0" borderId="0"/>
    <xf numFmtId="165" fontId="61" fillId="0" borderId="0"/>
    <xf numFmtId="165" fontId="61" fillId="0" borderId="0"/>
    <xf numFmtId="165" fontId="61" fillId="0" borderId="0"/>
    <xf numFmtId="165" fontId="61" fillId="0" borderId="0"/>
    <xf numFmtId="165" fontId="61" fillId="0" borderId="0"/>
    <xf numFmtId="165" fontId="11" fillId="0" borderId="0"/>
    <xf numFmtId="165" fontId="11" fillId="0" borderId="0"/>
    <xf numFmtId="165" fontId="11" fillId="0" borderId="0"/>
    <xf numFmtId="165" fontId="1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9" fillId="0" borderId="0"/>
    <xf numFmtId="165" fontId="8" fillId="0" borderId="0"/>
    <xf numFmtId="165" fontId="11" fillId="0" borderId="0"/>
    <xf numFmtId="165" fontId="11" fillId="0" borderId="0"/>
    <xf numFmtId="165" fontId="11" fillId="0" borderId="0"/>
    <xf numFmtId="165" fontId="9" fillId="0" borderId="0"/>
    <xf numFmtId="165" fontId="61" fillId="0" borderId="0"/>
    <xf numFmtId="165" fontId="9" fillId="0" borderId="0"/>
    <xf numFmtId="165" fontId="11" fillId="0" borderId="0"/>
    <xf numFmtId="165" fontId="11" fillId="0" borderId="0"/>
    <xf numFmtId="165" fontId="9" fillId="0" borderId="0"/>
    <xf numFmtId="165" fontId="11" fillId="0" borderId="0"/>
    <xf numFmtId="165" fontId="1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8" fillId="0" borderId="0"/>
    <xf numFmtId="165" fontId="9" fillId="0" borderId="0"/>
    <xf numFmtId="165" fontId="8" fillId="0" borderId="0"/>
    <xf numFmtId="165" fontId="8"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8" fillId="0" borderId="0"/>
    <xf numFmtId="165" fontId="9" fillId="0" borderId="0"/>
    <xf numFmtId="165" fontId="9" fillId="0" borderId="0"/>
    <xf numFmtId="165" fontId="11" fillId="0" borderId="0"/>
    <xf numFmtId="165" fontId="11" fillId="0" borderId="0"/>
    <xf numFmtId="165" fontId="11" fillId="0" borderId="0"/>
    <xf numFmtId="165" fontId="9" fillId="0" borderId="0"/>
    <xf numFmtId="165" fontId="11" fillId="0" borderId="0"/>
    <xf numFmtId="165" fontId="11" fillId="0" borderId="0"/>
    <xf numFmtId="165" fontId="8" fillId="0" borderId="0"/>
    <xf numFmtId="165" fontId="61" fillId="0" borderId="0"/>
    <xf numFmtId="165" fontId="11" fillId="0" borderId="0"/>
    <xf numFmtId="165" fontId="9" fillId="0" borderId="0"/>
    <xf numFmtId="165" fontId="11" fillId="0" borderId="0"/>
    <xf numFmtId="165" fontId="9" fillId="0" borderId="0"/>
    <xf numFmtId="165" fontId="11" fillId="0" borderId="0"/>
    <xf numFmtId="165" fontId="1" fillId="0" borderId="0"/>
    <xf numFmtId="165" fontId="11" fillId="0" borderId="0"/>
    <xf numFmtId="165" fontId="1" fillId="0" borderId="0"/>
    <xf numFmtId="165" fontId="11" fillId="0" borderId="0"/>
    <xf numFmtId="165" fontId="1" fillId="0" borderId="0"/>
    <xf numFmtId="165" fontId="9" fillId="0" borderId="0"/>
    <xf numFmtId="165" fontId="1" fillId="0" borderId="0"/>
    <xf numFmtId="165" fontId="11" fillId="0" borderId="0"/>
    <xf numFmtId="165" fontId="1" fillId="0" borderId="0"/>
    <xf numFmtId="165" fontId="1" fillId="0" borderId="0"/>
    <xf numFmtId="165" fontId="1" fillId="0" borderId="0"/>
    <xf numFmtId="165" fontId="11" fillId="0" borderId="0"/>
    <xf numFmtId="165" fontId="11" fillId="0" borderId="0"/>
    <xf numFmtId="165" fontId="1" fillId="0" borderId="0"/>
    <xf numFmtId="165" fontId="11" fillId="0" borderId="0"/>
    <xf numFmtId="165" fontId="1" fillId="0" borderId="0"/>
    <xf numFmtId="165" fontId="11" fillId="0" borderId="0"/>
    <xf numFmtId="165" fontId="8" fillId="0" borderId="0"/>
    <xf numFmtId="165" fontId="9" fillId="0" borderId="0"/>
    <xf numFmtId="165" fontId="11" fillId="0" borderId="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1"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48" fillId="2" borderId="1" applyNumberFormat="0" applyFont="0" applyAlignment="0" applyProtection="0"/>
    <xf numFmtId="165" fontId="38" fillId="10" borderId="11" applyNumberFormat="0" applyAlignment="0" applyProtection="0"/>
    <xf numFmtId="165" fontId="38" fillId="44"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65" fontId="62" fillId="0" borderId="0"/>
    <xf numFmtId="165" fontId="62" fillId="0" borderId="0"/>
    <xf numFmtId="165" fontId="63" fillId="0" borderId="0">
      <alignment horizontal="left"/>
    </xf>
    <xf numFmtId="165" fontId="63" fillId="0" borderId="0">
      <alignment horizontal="left"/>
    </xf>
    <xf numFmtId="165" fontId="63" fillId="0" borderId="0">
      <alignment horizontal="left"/>
    </xf>
    <xf numFmtId="165" fontId="63" fillId="0" borderId="0">
      <alignment horizontal="left"/>
    </xf>
    <xf numFmtId="165" fontId="63" fillId="0" borderId="0">
      <alignment horizontal="center"/>
    </xf>
    <xf numFmtId="165" fontId="63" fillId="0" borderId="0">
      <alignment horizontal="center"/>
    </xf>
    <xf numFmtId="165" fontId="63" fillId="0" borderId="0">
      <alignment horizontal="center"/>
    </xf>
    <xf numFmtId="165" fontId="63" fillId="0" borderId="0">
      <alignment horizontal="center"/>
    </xf>
    <xf numFmtId="165" fontId="63" fillId="0" borderId="0">
      <alignment horizontal="center"/>
    </xf>
    <xf numFmtId="165" fontId="64" fillId="0" borderId="0">
      <alignment horizontal="left"/>
    </xf>
    <xf numFmtId="165" fontId="64" fillId="0" borderId="0">
      <alignment horizontal="left"/>
    </xf>
    <xf numFmtId="165" fontId="64" fillId="0" borderId="0">
      <alignment horizontal="left"/>
    </xf>
    <xf numFmtId="165" fontId="64" fillId="0" borderId="0">
      <alignment horizontal="left"/>
    </xf>
    <xf numFmtId="165" fontId="64" fillId="0" borderId="0">
      <alignment horizontal="left"/>
    </xf>
    <xf numFmtId="165" fontId="64" fillId="0" borderId="0">
      <alignment horizontal="center" vertical="center" wrapText="1"/>
    </xf>
    <xf numFmtId="165" fontId="64" fillId="0" borderId="0">
      <alignment horizontal="center" vertical="center" wrapText="1"/>
    </xf>
    <xf numFmtId="165" fontId="64" fillId="0" borderId="0">
      <alignment horizontal="center" vertical="center" wrapText="1"/>
    </xf>
    <xf numFmtId="165" fontId="64" fillId="0" borderId="0">
      <alignment horizontal="center" vertical="center" wrapText="1"/>
    </xf>
    <xf numFmtId="165" fontId="64" fillId="0" borderId="0">
      <alignment horizontal="center" vertical="center" wrapText="1"/>
    </xf>
    <xf numFmtId="165" fontId="11" fillId="0" borderId="0">
      <alignment horizontal="left" vertical="center" wrapText="1"/>
    </xf>
    <xf numFmtId="165" fontId="19" fillId="0" borderId="0">
      <alignment horizontal="left" vertical="center" wrapText="1"/>
    </xf>
    <xf numFmtId="165" fontId="28" fillId="0" borderId="0">
      <alignment horizontal="left" vertical="center" wrapText="1"/>
    </xf>
    <xf numFmtId="165" fontId="19" fillId="0" borderId="0">
      <alignment horizontal="left" vertical="center" wrapText="1"/>
    </xf>
    <xf numFmtId="165" fontId="19" fillId="0" borderId="0">
      <alignment horizontal="left" vertical="center" wrapText="1"/>
    </xf>
    <xf numFmtId="165" fontId="28" fillId="0" borderId="0">
      <alignment horizontal="left" vertical="center" wrapText="1"/>
    </xf>
    <xf numFmtId="165" fontId="28" fillId="0" borderId="0">
      <alignment horizontal="left" vertical="center" wrapText="1"/>
    </xf>
    <xf numFmtId="165" fontId="64" fillId="0" borderId="0">
      <alignment horizontal="right"/>
    </xf>
    <xf numFmtId="165" fontId="64" fillId="0" borderId="0">
      <alignment horizontal="right"/>
    </xf>
    <xf numFmtId="165" fontId="64" fillId="0" borderId="0">
      <alignment horizontal="right"/>
    </xf>
    <xf numFmtId="165" fontId="64" fillId="0" borderId="0">
      <alignment horizontal="right"/>
    </xf>
    <xf numFmtId="165" fontId="64" fillId="0" borderId="0">
      <alignment horizontal="right"/>
    </xf>
    <xf numFmtId="165" fontId="63" fillId="0" borderId="0">
      <alignment horizontal="left"/>
    </xf>
    <xf numFmtId="165" fontId="64" fillId="0" borderId="0">
      <alignment horizontal="left" vertical="center" wrapText="1"/>
    </xf>
    <xf numFmtId="165" fontId="64" fillId="0" borderId="0">
      <alignment horizontal="left" vertical="center" wrapText="1"/>
    </xf>
    <xf numFmtId="165" fontId="64" fillId="0" borderId="0">
      <alignment horizontal="left" vertical="center" wrapText="1"/>
    </xf>
    <xf numFmtId="165" fontId="64" fillId="0" borderId="0">
      <alignment horizontal="left" vertical="center" wrapText="1"/>
    </xf>
    <xf numFmtId="165" fontId="63" fillId="0" borderId="0">
      <alignment horizontal="left" vertical="center" wrapText="1"/>
    </xf>
    <xf numFmtId="165" fontId="63" fillId="0" borderId="0">
      <alignment horizontal="left" vertical="center" wrapText="1"/>
    </xf>
    <xf numFmtId="165" fontId="63" fillId="0" borderId="0">
      <alignment horizontal="left" vertical="center" wrapText="1"/>
    </xf>
    <xf numFmtId="165" fontId="63" fillId="0" borderId="0">
      <alignment horizontal="left" vertical="center" wrapText="1"/>
    </xf>
    <xf numFmtId="165" fontId="41" fillId="0" borderId="0" applyNumberFormat="0" applyFill="0" applyBorder="0" applyAlignment="0" applyProtection="0"/>
    <xf numFmtId="165" fontId="65" fillId="0" borderId="0" applyNumberFormat="0" applyFill="0" applyBorder="0" applyAlignment="0" applyProtection="0"/>
    <xf numFmtId="165" fontId="2" fillId="0" borderId="13" applyNumberFormat="0" applyFill="0" applyAlignment="0" applyProtection="0"/>
    <xf numFmtId="165" fontId="2" fillId="0" borderId="18" applyNumberFormat="0" applyFill="0" applyAlignment="0" applyProtection="0"/>
    <xf numFmtId="0" fontId="1" fillId="0" borderId="0"/>
    <xf numFmtId="0" fontId="33" fillId="0" borderId="8" applyNumberFormat="0" applyFill="0" applyAlignment="0" applyProtection="0"/>
    <xf numFmtId="0" fontId="36" fillId="7" borderId="0" applyNumberFormat="0" applyBorder="0" applyAlignment="0" applyProtection="0"/>
    <xf numFmtId="0" fontId="1" fillId="0" borderId="0"/>
    <xf numFmtId="0" fontId="1" fillId="0" borderId="0"/>
    <xf numFmtId="0" fontId="67" fillId="0" borderId="0">
      <alignment vertical="top"/>
    </xf>
    <xf numFmtId="0" fontId="67" fillId="0" borderId="0">
      <alignment vertical="top"/>
    </xf>
    <xf numFmtId="0" fontId="67" fillId="0" borderId="0">
      <alignment vertical="top"/>
    </xf>
    <xf numFmtId="0" fontId="68" fillId="0" borderId="0"/>
    <xf numFmtId="0" fontId="11" fillId="0" borderId="0"/>
    <xf numFmtId="0" fontId="8" fillId="0" borderId="0"/>
    <xf numFmtId="0" fontId="11" fillId="0" borderId="0"/>
    <xf numFmtId="164" fontId="11" fillId="0" borderId="0" applyFont="0" applyFill="0" applyBorder="0" applyAlignment="0" applyProtection="0"/>
    <xf numFmtId="0" fontId="1" fillId="0" borderId="0"/>
    <xf numFmtId="0" fontId="69" fillId="34" borderId="0" applyNumberFormat="0" applyBorder="0" applyAlignment="0" applyProtection="0"/>
    <xf numFmtId="0" fontId="69" fillId="40" borderId="0" applyNumberFormat="0" applyBorder="0" applyAlignment="0" applyProtection="0"/>
    <xf numFmtId="0" fontId="66" fillId="45" borderId="19" applyNumberFormat="0" applyAlignment="0" applyProtection="0"/>
    <xf numFmtId="0" fontId="70" fillId="0" borderId="0" applyNumberFormat="0" applyFill="0" applyBorder="0" applyAlignment="0" applyProtection="0"/>
    <xf numFmtId="0" fontId="44"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71" fillId="0" borderId="0" applyNumberFormat="0" applyFill="0" applyBorder="0" applyAlignment="0" applyProtection="0"/>
    <xf numFmtId="0" fontId="44" fillId="0" borderId="0" applyNumberFormat="0" applyFill="0" applyBorder="0" applyAlignment="0" applyProtection="0">
      <alignment vertical="top"/>
      <protection locked="0"/>
    </xf>
    <xf numFmtId="0" fontId="3" fillId="0" borderId="0" applyNumberFormat="0" applyFill="0" applyBorder="0" applyAlignment="0" applyProtection="0"/>
    <xf numFmtId="0" fontId="44" fillId="0" borderId="0" applyNumberFormat="0" applyFill="0" applyBorder="0" applyAlignment="0" applyProtection="0">
      <alignment vertical="top"/>
      <protection locked="0"/>
    </xf>
    <xf numFmtId="0" fontId="3" fillId="0" borderId="0" applyNumberFormat="0" applyFill="0" applyBorder="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72" fillId="0" borderId="0"/>
    <xf numFmtId="0" fontId="1" fillId="0" borderId="0"/>
    <xf numFmtId="0" fontId="1" fillId="0" borderId="0"/>
    <xf numFmtId="0" fontId="1" fillId="0" borderId="0"/>
    <xf numFmtId="0" fontId="8" fillId="0" borderId="0"/>
    <xf numFmtId="0" fontId="11" fillId="0" borderId="0"/>
    <xf numFmtId="0" fontId="11" fillId="0" borderId="0"/>
    <xf numFmtId="0" fontId="46" fillId="0" borderId="0"/>
    <xf numFmtId="0" fontId="8" fillId="0" borderId="0"/>
    <xf numFmtId="0" fontId="8" fillId="0" borderId="0"/>
    <xf numFmtId="0" fontId="8" fillId="0" borderId="0"/>
    <xf numFmtId="0" fontId="1" fillId="0" borderId="0"/>
    <xf numFmtId="0" fontId="11" fillId="0" borderId="0"/>
    <xf numFmtId="0" fontId="1" fillId="0" borderId="0"/>
    <xf numFmtId="0" fontId="11" fillId="0" borderId="0"/>
    <xf numFmtId="0" fontId="8" fillId="0" borderId="0"/>
    <xf numFmtId="0" fontId="8" fillId="0" borderId="0"/>
    <xf numFmtId="0" fontId="1" fillId="0" borderId="0"/>
    <xf numFmtId="0" fontId="11" fillId="0" borderId="0"/>
    <xf numFmtId="0" fontId="11" fillId="0" borderId="0"/>
    <xf numFmtId="0" fontId="73" fillId="0" borderId="0" applyNumberFormat="0" applyFill="0" applyBorder="0" applyAlignment="0" applyProtection="0"/>
    <xf numFmtId="0" fontId="1" fillId="0" borderId="0"/>
    <xf numFmtId="0" fontId="74" fillId="0" borderId="0" applyNumberFormat="0" applyFill="0" applyBorder="0" applyAlignment="0" applyProtection="0"/>
    <xf numFmtId="0" fontId="75" fillId="0" borderId="0"/>
    <xf numFmtId="0" fontId="21" fillId="32" borderId="10" applyAlignment="0" applyProtection="0"/>
    <xf numFmtId="0" fontId="47" fillId="0" borderId="0" applyFill="0" applyBorder="0" applyAlignment="0" applyProtection="0"/>
    <xf numFmtId="9" fontId="75" fillId="0" borderId="0" applyFont="0" applyFill="0" applyBorder="0" applyAlignment="0" applyProtection="0"/>
    <xf numFmtId="165" fontId="1" fillId="0" borderId="0"/>
    <xf numFmtId="165" fontId="1" fillId="0" borderId="0"/>
    <xf numFmtId="165" fontId="1" fillId="0" borderId="0"/>
    <xf numFmtId="165" fontId="1" fillId="0" borderId="0"/>
    <xf numFmtId="0" fontId="11" fillId="0" borderId="0"/>
    <xf numFmtId="0" fontId="56" fillId="0" borderId="0" applyNumberFormat="0" applyFill="0" applyBorder="0" applyAlignment="0" applyProtection="0">
      <alignment vertical="top"/>
      <protection locked="0"/>
    </xf>
    <xf numFmtId="0" fontId="1" fillId="0" borderId="0"/>
    <xf numFmtId="0" fontId="8" fillId="0" borderId="0"/>
    <xf numFmtId="0" fontId="77" fillId="0" borderId="0"/>
    <xf numFmtId="0" fontId="1" fillId="0" borderId="0"/>
    <xf numFmtId="0" fontId="8" fillId="0" borderId="0"/>
    <xf numFmtId="9" fontId="8" fillId="0" borderId="0" applyFont="0" applyFill="0" applyBorder="0" applyAlignment="0" applyProtection="0"/>
    <xf numFmtId="0" fontId="8" fillId="0" borderId="0"/>
    <xf numFmtId="0" fontId="8" fillId="0" borderId="0"/>
    <xf numFmtId="0" fontId="76" fillId="47" borderId="0">
      <alignment vertical="center"/>
      <protection locked="0"/>
    </xf>
    <xf numFmtId="0" fontId="8" fillId="47" borderId="20">
      <alignment horizontal="center" vertical="center"/>
      <protection locked="0"/>
    </xf>
    <xf numFmtId="0" fontId="8" fillId="47" borderId="2">
      <alignment vertical="center"/>
      <protection locked="0"/>
    </xf>
    <xf numFmtId="0" fontId="8" fillId="46" borderId="0">
      <protection locked="0"/>
    </xf>
    <xf numFmtId="0" fontId="8" fillId="0" borderId="0"/>
    <xf numFmtId="0" fontId="8" fillId="0" borderId="0">
      <protection locked="0"/>
    </xf>
    <xf numFmtId="0" fontId="76" fillId="0" borderId="0">
      <protection locked="0"/>
    </xf>
    <xf numFmtId="164" fontId="1" fillId="0" borderId="0" applyFont="0" applyFill="0" applyBorder="0" applyAlignment="0" applyProtection="0"/>
    <xf numFmtId="164" fontId="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8" fillId="0" borderId="0" applyFont="0" applyFill="0" applyBorder="0" applyAlignment="0" applyProtection="0"/>
    <xf numFmtId="164" fontId="11" fillId="0" borderId="0" applyFont="0" applyFill="0" applyBorder="0" applyAlignment="0" applyProtection="0"/>
  </cellStyleXfs>
  <cellXfs count="308">
    <xf numFmtId="0" fontId="0" fillId="0" borderId="0" xfId="0"/>
    <xf numFmtId="0" fontId="4" fillId="0" borderId="0" xfId="0" applyFont="1"/>
    <xf numFmtId="0" fontId="3" fillId="0" borderId="0" xfId="1"/>
    <xf numFmtId="0" fontId="6" fillId="0" borderId="0" xfId="0" applyFont="1"/>
    <xf numFmtId="2" fontId="0" fillId="4" borderId="0" xfId="0" applyNumberFormat="1" applyFill="1" applyAlignment="1" applyProtection="1">
      <alignment horizontal="center"/>
      <protection locked="0"/>
    </xf>
    <xf numFmtId="9" fontId="0" fillId="4" borderId="0" xfId="3" applyFont="1" applyFill="1" applyAlignment="1" applyProtection="1">
      <alignment horizontal="center"/>
      <protection locked="0"/>
    </xf>
    <xf numFmtId="166" fontId="0" fillId="4" borderId="0" xfId="0" applyNumberFormat="1" applyFill="1" applyProtection="1">
      <protection locked="0"/>
    </xf>
    <xf numFmtId="0" fontId="0" fillId="0" borderId="0" xfId="0" applyAlignment="1">
      <alignment wrapText="1"/>
    </xf>
    <xf numFmtId="165" fontId="8" fillId="0" borderId="0" xfId="7" applyFont="1"/>
    <xf numFmtId="0" fontId="12" fillId="0" borderId="5" xfId="0" applyFont="1" applyBorder="1" applyAlignment="1">
      <alignment vertical="center" wrapText="1"/>
    </xf>
    <xf numFmtId="1" fontId="18" fillId="4" borderId="0" xfId="0" applyNumberFormat="1" applyFont="1" applyFill="1" applyProtection="1">
      <protection locked="0"/>
    </xf>
    <xf numFmtId="0" fontId="18" fillId="4" borderId="0" xfId="0" applyFont="1" applyFill="1"/>
    <xf numFmtId="0" fontId="15" fillId="0" borderId="0" xfId="0" applyFont="1"/>
    <xf numFmtId="0" fontId="20" fillId="0" borderId="0" xfId="0" applyFont="1"/>
    <xf numFmtId="167" fontId="17" fillId="0" borderId="0" xfId="3" applyNumberFormat="1" applyFont="1" applyFill="1" applyBorder="1" applyAlignment="1" applyProtection="1">
      <alignment horizontal="center"/>
      <protection locked="0"/>
    </xf>
    <xf numFmtId="2" fontId="22" fillId="0" borderId="4" xfId="3" applyNumberFormat="1" applyFont="1" applyFill="1" applyBorder="1" applyAlignment="1" applyProtection="1">
      <alignment horizontal="center" wrapText="1"/>
      <protection locked="0"/>
    </xf>
    <xf numFmtId="0" fontId="0" fillId="0" borderId="4" xfId="0" applyBorder="1"/>
    <xf numFmtId="0" fontId="16" fillId="0" borderId="4" xfId="0" applyFont="1" applyBorder="1"/>
    <xf numFmtId="0" fontId="15" fillId="0" borderId="4" xfId="0" applyFont="1" applyBorder="1"/>
    <xf numFmtId="0" fontId="17" fillId="0" borderId="0" xfId="0" applyFont="1"/>
    <xf numFmtId="166" fontId="17" fillId="0" borderId="4" xfId="0" applyNumberFormat="1" applyFont="1" applyBorder="1"/>
    <xf numFmtId="2" fontId="22" fillId="0" borderId="4" xfId="3" applyNumberFormat="1" applyFont="1" applyFill="1" applyBorder="1" applyAlignment="1" applyProtection="1">
      <alignment horizontal="left" wrapText="1"/>
      <protection locked="0"/>
    </xf>
    <xf numFmtId="0" fontId="18" fillId="0" borderId="0" xfId="0" applyFont="1"/>
    <xf numFmtId="0" fontId="11" fillId="5" borderId="0" xfId="5" applyFont="1" applyFill="1"/>
    <xf numFmtId="0" fontId="13" fillId="0" borderId="0" xfId="0" applyFont="1"/>
    <xf numFmtId="0" fontId="13" fillId="0" borderId="4" xfId="0" applyFont="1" applyBorder="1"/>
    <xf numFmtId="0" fontId="13" fillId="0" borderId="4" xfId="0" applyFont="1" applyBorder="1" applyAlignment="1">
      <alignment horizontal="left" wrapText="1"/>
    </xf>
    <xf numFmtId="0" fontId="13" fillId="0" borderId="4" xfId="0" applyFont="1" applyBorder="1" applyAlignment="1">
      <alignment horizontal="left"/>
    </xf>
    <xf numFmtId="167" fontId="17" fillId="0" borderId="0" xfId="3" applyNumberFormat="1" applyFont="1"/>
    <xf numFmtId="167" fontId="17" fillId="0" borderId="0" xfId="0" applyNumberFormat="1" applyFont="1"/>
    <xf numFmtId="166" fontId="17" fillId="0" borderId="0" xfId="0" applyNumberFormat="1" applyFont="1"/>
    <xf numFmtId="167" fontId="17" fillId="0" borderId="4" xfId="3" applyNumberFormat="1" applyFont="1" applyBorder="1"/>
    <xf numFmtId="167" fontId="17" fillId="0" borderId="4" xfId="0" applyNumberFormat="1" applyFont="1" applyBorder="1"/>
    <xf numFmtId="0" fontId="23" fillId="0" borderId="0" xfId="0" applyFont="1" applyAlignment="1">
      <alignment vertical="center"/>
    </xf>
    <xf numFmtId="0" fontId="13" fillId="0" borderId="2" xfId="0" applyFont="1" applyBorder="1"/>
    <xf numFmtId="0" fontId="3" fillId="0" borderId="4" xfId="1" applyBorder="1"/>
    <xf numFmtId="2" fontId="22" fillId="0" borderId="2" xfId="3" applyNumberFormat="1" applyFont="1" applyFill="1" applyBorder="1" applyAlignment="1" applyProtection="1">
      <alignment horizontal="left" wrapText="1"/>
      <protection locked="0"/>
    </xf>
    <xf numFmtId="0" fontId="13" fillId="0" borderId="2" xfId="0" applyFont="1" applyBorder="1" applyAlignment="1">
      <alignment horizontal="left" wrapText="1"/>
    </xf>
    <xf numFmtId="0" fontId="13" fillId="0" borderId="0" xfId="0" applyFont="1" applyAlignment="1">
      <alignment horizontal="left"/>
    </xf>
    <xf numFmtId="167" fontId="17" fillId="0" borderId="0" xfId="3" applyNumberFormat="1" applyFont="1" applyBorder="1" applyAlignment="1">
      <alignment horizontal="right"/>
    </xf>
    <xf numFmtId="167" fontId="17" fillId="0" borderId="4" xfId="3" applyNumberFormat="1" applyFont="1" applyBorder="1" applyAlignment="1">
      <alignment horizontal="right"/>
    </xf>
    <xf numFmtId="3" fontId="17" fillId="0" borderId="0" xfId="0" applyNumberFormat="1" applyFont="1" applyAlignment="1">
      <alignment horizontal="right"/>
    </xf>
    <xf numFmtId="3" fontId="17" fillId="0" borderId="0" xfId="3" applyNumberFormat="1" applyFont="1" applyBorder="1" applyAlignment="1">
      <alignment horizontal="right"/>
    </xf>
    <xf numFmtId="0" fontId="18" fillId="0" borderId="0" xfId="0" applyFont="1" applyAlignment="1">
      <alignment horizontal="left"/>
    </xf>
    <xf numFmtId="0" fontId="13" fillId="0" borderId="3" xfId="0" applyFont="1" applyBorder="1" applyAlignment="1">
      <alignment horizontal="left"/>
    </xf>
    <xf numFmtId="0" fontId="26" fillId="0" borderId="0" xfId="0" applyFont="1"/>
    <xf numFmtId="0" fontId="22" fillId="0" borderId="4" xfId="0" applyFont="1" applyBorder="1" applyAlignment="1">
      <alignment horizontal="left" vertical="center"/>
    </xf>
    <xf numFmtId="0" fontId="22" fillId="0" borderId="4" xfId="0" applyFont="1" applyBorder="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xf>
    <xf numFmtId="0" fontId="27" fillId="0" borderId="0" xfId="0" applyFont="1"/>
    <xf numFmtId="166" fontId="22" fillId="0" borderId="0" xfId="0" applyNumberFormat="1" applyFont="1" applyAlignment="1" applyProtection="1">
      <alignment horizontal="left" vertical="top" wrapText="1"/>
      <protection locked="0"/>
    </xf>
    <xf numFmtId="166" fontId="10" fillId="4" borderId="4" xfId="0" applyNumberFormat="1" applyFont="1" applyFill="1" applyBorder="1" applyAlignment="1" applyProtection="1">
      <alignment vertical="center"/>
      <protection locked="0"/>
    </xf>
    <xf numFmtId="166" fontId="22" fillId="0" borderId="4" xfId="0" applyNumberFormat="1" applyFont="1" applyBorder="1" applyAlignment="1" applyProtection="1">
      <alignment horizontal="left" vertical="top" wrapText="1"/>
      <protection locked="0"/>
    </xf>
    <xf numFmtId="166" fontId="22" fillId="0" borderId="4" xfId="0" applyNumberFormat="1" applyFont="1" applyBorder="1" applyAlignment="1">
      <alignment vertical="center" wrapText="1"/>
    </xf>
    <xf numFmtId="2" fontId="22" fillId="0" borderId="4" xfId="0" applyNumberFormat="1" applyFont="1" applyBorder="1" applyAlignment="1" applyProtection="1">
      <alignment horizontal="center" vertical="center" wrapText="1"/>
      <protection locked="0"/>
    </xf>
    <xf numFmtId="1" fontId="22" fillId="0" borderId="0" xfId="0" applyNumberFormat="1" applyFont="1" applyAlignment="1" applyProtection="1">
      <alignment horizontal="left" vertical="center" wrapText="1"/>
      <protection locked="0"/>
    </xf>
    <xf numFmtId="1" fontId="19" fillId="0" borderId="0" xfId="0" applyNumberFormat="1" applyFont="1" applyAlignment="1" applyProtection="1">
      <alignment horizontal="left" vertical="center" wrapText="1"/>
      <protection locked="0"/>
    </xf>
    <xf numFmtId="166" fontId="11" fillId="4" borderId="0" xfId="6" applyNumberFormat="1" applyFont="1" applyFill="1" applyBorder="1" applyAlignment="1" applyProtection="1">
      <alignment vertical="top"/>
      <protection locked="0"/>
    </xf>
    <xf numFmtId="0" fontId="24" fillId="4" borderId="0" xfId="0" applyFont="1" applyFill="1"/>
    <xf numFmtId="0" fontId="6" fillId="0" borderId="4" xfId="0" applyFont="1" applyBorder="1"/>
    <xf numFmtId="2" fontId="22" fillId="0" borderId="4" xfId="0" applyNumberFormat="1" applyFont="1" applyBorder="1" applyAlignment="1" applyProtection="1">
      <alignment horizontal="left" vertical="center" wrapText="1"/>
      <protection locked="0"/>
    </xf>
    <xf numFmtId="167" fontId="22" fillId="0" borderId="0" xfId="0" applyNumberFormat="1" applyFont="1" applyAlignment="1">
      <alignment horizontal="center" wrapText="1"/>
    </xf>
    <xf numFmtId="1" fontId="22" fillId="0" borderId="0" xfId="0" applyNumberFormat="1" applyFont="1" applyAlignment="1" applyProtection="1">
      <alignment horizontal="left" wrapText="1"/>
      <protection locked="0"/>
    </xf>
    <xf numFmtId="0" fontId="13" fillId="0" borderId="0" xfId="0" applyFont="1" applyAlignment="1">
      <alignment wrapText="1"/>
    </xf>
    <xf numFmtId="0" fontId="16" fillId="0" borderId="0" xfId="0" applyFont="1"/>
    <xf numFmtId="167" fontId="22" fillId="0" borderId="0" xfId="3" applyNumberFormat="1" applyFont="1" applyFill="1" applyBorder="1" applyAlignment="1" applyProtection="1">
      <alignment horizontal="center" wrapText="1"/>
      <protection locked="0"/>
    </xf>
    <xf numFmtId="0" fontId="13" fillId="0" borderId="4" xfId="0" applyFont="1" applyBorder="1" applyAlignment="1">
      <alignment horizontal="center"/>
    </xf>
    <xf numFmtId="166" fontId="11" fillId="4" borderId="0" xfId="6" applyNumberFormat="1" applyFont="1" applyFill="1" applyBorder="1" applyAlignment="1" applyProtection="1">
      <alignment horizontal="left" vertical="top"/>
      <protection locked="0"/>
    </xf>
    <xf numFmtId="0" fontId="19" fillId="0" borderId="0" xfId="0" applyFont="1" applyAlignment="1">
      <alignment horizontal="right" vertical="center"/>
    </xf>
    <xf numFmtId="0" fontId="17" fillId="0" borderId="0" xfId="0" applyFont="1" applyAlignment="1">
      <alignment horizontal="right"/>
    </xf>
    <xf numFmtId="0" fontId="13" fillId="0" borderId="0" xfId="0" applyFont="1" applyAlignment="1">
      <alignment horizontal="left" indent="1"/>
    </xf>
    <xf numFmtId="0" fontId="16" fillId="0" borderId="3" xfId="0" applyFont="1" applyBorder="1"/>
    <xf numFmtId="167" fontId="17" fillId="0" borderId="0" xfId="3" applyNumberFormat="1" applyFont="1" applyBorder="1"/>
    <xf numFmtId="166" fontId="17" fillId="0" borderId="0" xfId="3" applyNumberFormat="1" applyFont="1" applyBorder="1"/>
    <xf numFmtId="2" fontId="22" fillId="0" borderId="0" xfId="3" applyNumberFormat="1" applyFont="1" applyFill="1" applyBorder="1" applyAlignment="1" applyProtection="1">
      <alignment horizontal="left" wrapText="1"/>
      <protection locked="0"/>
    </xf>
    <xf numFmtId="1" fontId="22" fillId="0" borderId="4" xfId="0" applyNumberFormat="1" applyFont="1" applyBorder="1" applyAlignment="1" applyProtection="1">
      <alignment horizontal="left"/>
      <protection locked="0"/>
    </xf>
    <xf numFmtId="1" fontId="22" fillId="0" borderId="0" xfId="0" applyNumberFormat="1" applyFont="1" applyAlignment="1" applyProtection="1">
      <alignment horizontal="left"/>
      <protection locked="0"/>
    </xf>
    <xf numFmtId="168" fontId="17" fillId="0" borderId="0" xfId="0" applyNumberFormat="1" applyFont="1" applyAlignment="1">
      <alignment horizontal="right"/>
    </xf>
    <xf numFmtId="168" fontId="17" fillId="0" borderId="4" xfId="0" applyNumberFormat="1" applyFont="1" applyBorder="1" applyAlignment="1">
      <alignment horizontal="right"/>
    </xf>
    <xf numFmtId="0" fontId="28" fillId="0" borderId="0" xfId="0" applyFont="1" applyAlignment="1">
      <alignment horizontal="center"/>
    </xf>
    <xf numFmtId="167" fontId="17" fillId="0" borderId="3" xfId="3" applyNumberFormat="1" applyFont="1" applyBorder="1" applyAlignment="1">
      <alignment horizontal="right"/>
    </xf>
    <xf numFmtId="167" fontId="0" fillId="0" borderId="0" xfId="3" applyNumberFormat="1" applyFont="1"/>
    <xf numFmtId="0" fontId="13" fillId="0" borderId="0" xfId="0" applyFont="1" applyAlignment="1">
      <alignment horizontal="center"/>
    </xf>
    <xf numFmtId="166" fontId="22" fillId="0" borderId="0" xfId="0" applyNumberFormat="1" applyFont="1" applyAlignment="1" applyProtection="1">
      <alignment horizontal="left" vertical="top"/>
      <protection locked="0"/>
    </xf>
    <xf numFmtId="166" fontId="22" fillId="0" borderId="4" xfId="0" applyNumberFormat="1" applyFont="1" applyBorder="1" applyAlignment="1" applyProtection="1">
      <alignment horizontal="left" vertical="top"/>
      <protection locked="0"/>
    </xf>
    <xf numFmtId="169" fontId="24" fillId="4" borderId="0" xfId="0" applyNumberFormat="1" applyFont="1" applyFill="1"/>
    <xf numFmtId="167" fontId="19" fillId="0" borderId="0" xfId="0" applyNumberFormat="1" applyFont="1" applyAlignment="1">
      <alignment horizontal="right" vertical="center"/>
    </xf>
    <xf numFmtId="167" fontId="19" fillId="0" borderId="4" xfId="0" applyNumberFormat="1" applyFont="1" applyBorder="1" applyAlignment="1">
      <alignment horizontal="right" vertical="center"/>
    </xf>
    <xf numFmtId="169" fontId="19" fillId="0" borderId="0" xfId="12" applyNumberFormat="1" applyFont="1" applyFill="1" applyBorder="1" applyAlignment="1" applyProtection="1">
      <alignment horizontal="left" vertical="center"/>
      <protection locked="0"/>
    </xf>
    <xf numFmtId="169" fontId="19" fillId="0" borderId="4" xfId="12" applyNumberFormat="1" applyFont="1" applyFill="1" applyBorder="1" applyAlignment="1" applyProtection="1">
      <alignment horizontal="left" vertical="center"/>
      <protection locked="0"/>
    </xf>
    <xf numFmtId="167" fontId="19" fillId="4" borderId="0" xfId="3" applyNumberFormat="1" applyFont="1" applyFill="1" applyBorder="1" applyAlignment="1" applyProtection="1">
      <alignment horizontal="right" vertical="center"/>
      <protection locked="0"/>
    </xf>
    <xf numFmtId="0" fontId="11" fillId="0" borderId="0" xfId="0" applyFont="1" applyAlignment="1">
      <alignment vertical="center"/>
    </xf>
    <xf numFmtId="166" fontId="11" fillId="0" borderId="0" xfId="0" applyNumberFormat="1" applyFont="1" applyAlignment="1" applyProtection="1">
      <alignment horizontal="left" vertical="center"/>
      <protection locked="0"/>
    </xf>
    <xf numFmtId="0" fontId="11" fillId="4" borderId="0" xfId="11" applyFont="1" applyFill="1" applyAlignment="1">
      <alignment horizontal="justify" vertical="top" wrapText="1"/>
    </xf>
    <xf numFmtId="0" fontId="24" fillId="0" borderId="0" xfId="0" applyFont="1"/>
    <xf numFmtId="0" fontId="31" fillId="0" borderId="4" xfId="0" applyFont="1" applyBorder="1"/>
    <xf numFmtId="0" fontId="13" fillId="0" borderId="6" xfId="0" applyFont="1" applyBorder="1" applyAlignment="1">
      <alignment horizontal="left"/>
    </xf>
    <xf numFmtId="167" fontId="17" fillId="0" borderId="6" xfId="3" applyNumberFormat="1" applyFont="1" applyBorder="1"/>
    <xf numFmtId="2" fontId="22" fillId="0" borderId="6" xfId="3" applyNumberFormat="1" applyFont="1" applyFill="1" applyBorder="1" applyAlignment="1" applyProtection="1">
      <alignment horizontal="left" wrapText="1"/>
      <protection locked="0"/>
    </xf>
    <xf numFmtId="0" fontId="0" fillId="0" borderId="6" xfId="0" applyBorder="1"/>
    <xf numFmtId="3" fontId="17" fillId="0" borderId="6" xfId="0" applyNumberFormat="1" applyFont="1" applyBorder="1" applyAlignment="1">
      <alignment horizontal="right"/>
    </xf>
    <xf numFmtId="3" fontId="17" fillId="0" borderId="6" xfId="3" applyNumberFormat="1" applyFont="1" applyBorder="1" applyAlignment="1">
      <alignment horizontal="right"/>
    </xf>
    <xf numFmtId="0" fontId="15" fillId="0" borderId="6" xfId="0" applyFont="1" applyBorder="1"/>
    <xf numFmtId="0" fontId="25" fillId="0" borderId="6" xfId="1" applyFont="1" applyBorder="1"/>
    <xf numFmtId="165" fontId="8" fillId="0" borderId="6" xfId="7" applyFont="1" applyBorder="1"/>
    <xf numFmtId="0" fontId="18" fillId="0" borderId="0" xfId="0" applyFont="1" applyAlignment="1">
      <alignment horizontal="left" vertical="center"/>
    </xf>
    <xf numFmtId="0" fontId="28" fillId="0" borderId="6" xfId="0" applyFont="1" applyBorder="1" applyAlignment="1">
      <alignment horizontal="center"/>
    </xf>
    <xf numFmtId="167" fontId="19" fillId="0" borderId="0" xfId="3" applyNumberFormat="1" applyFont="1" applyFill="1" applyBorder="1"/>
    <xf numFmtId="0" fontId="24" fillId="4" borderId="0" xfId="0" applyFont="1" applyFill="1" applyAlignment="1">
      <alignment horizontal="left"/>
    </xf>
    <xf numFmtId="166" fontId="11" fillId="4" borderId="0" xfId="6" applyNumberFormat="1" applyFont="1" applyFill="1" applyBorder="1" applyAlignment="1" applyProtection="1">
      <alignment horizontal="left" vertical="center"/>
      <protection locked="0"/>
    </xf>
    <xf numFmtId="0" fontId="12" fillId="0" borderId="6" xfId="0" applyFont="1" applyBorder="1" applyAlignment="1">
      <alignment vertical="center" wrapText="1"/>
    </xf>
    <xf numFmtId="0" fontId="78" fillId="0" borderId="4" xfId="0" applyFont="1" applyBorder="1"/>
    <xf numFmtId="0" fontId="78" fillId="0" borderId="0" xfId="0" applyFont="1"/>
    <xf numFmtId="0" fontId="78" fillId="0" borderId="6" xfId="0" applyFont="1" applyBorder="1"/>
    <xf numFmtId="0" fontId="76" fillId="0" borderId="0" xfId="0" applyFont="1"/>
    <xf numFmtId="165" fontId="76" fillId="0" borderId="6" xfId="7" applyFont="1" applyBorder="1"/>
    <xf numFmtId="1" fontId="76" fillId="0" borderId="0" xfId="0" applyNumberFormat="1" applyFont="1" applyAlignment="1" applyProtection="1">
      <alignment horizontal="left" wrapText="1"/>
      <protection locked="0"/>
    </xf>
    <xf numFmtId="0" fontId="13" fillId="0" borderId="5" xfId="0" applyFont="1" applyBorder="1" applyAlignment="1">
      <alignment wrapText="1"/>
    </xf>
    <xf numFmtId="0" fontId="79" fillId="4" borderId="0" xfId="0" applyFont="1" applyFill="1" applyAlignment="1">
      <alignment horizontal="left" vertical="center" wrapText="1"/>
    </xf>
    <xf numFmtId="3" fontId="80" fillId="4" borderId="0" xfId="0" applyNumberFormat="1" applyFont="1" applyFill="1" applyAlignment="1">
      <alignment horizontal="right" vertical="center"/>
    </xf>
    <xf numFmtId="167" fontId="17" fillId="0" borderId="0" xfId="3" applyNumberFormat="1" applyFont="1" applyFill="1" applyBorder="1"/>
    <xf numFmtId="0" fontId="79" fillId="4" borderId="6" xfId="0" applyFont="1" applyFill="1" applyBorder="1" applyAlignment="1">
      <alignment horizontal="left" vertical="center" wrapText="1"/>
    </xf>
    <xf numFmtId="3" fontId="80" fillId="4" borderId="6" xfId="0" applyNumberFormat="1" applyFont="1" applyFill="1" applyBorder="1" applyAlignment="1">
      <alignment horizontal="right" vertical="center"/>
    </xf>
    <xf numFmtId="166" fontId="17" fillId="0" borderId="6" xfId="3" applyNumberFormat="1" applyFont="1" applyBorder="1"/>
    <xf numFmtId="167" fontId="0" fillId="0" borderId="0" xfId="3" applyNumberFormat="1" applyFont="1" applyFill="1"/>
    <xf numFmtId="0" fontId="76" fillId="0" borderId="4" xfId="0" applyFont="1" applyBorder="1"/>
    <xf numFmtId="166" fontId="10" fillId="4" borderId="0" xfId="0" applyNumberFormat="1" applyFont="1" applyFill="1" applyAlignment="1" applyProtection="1">
      <alignment vertical="center"/>
      <protection locked="0"/>
    </xf>
    <xf numFmtId="166" fontId="22" fillId="0" borderId="4" xfId="0" applyNumberFormat="1" applyFont="1" applyBorder="1" applyAlignment="1">
      <alignment horizontal="right" vertical="center" wrapText="1"/>
    </xf>
    <xf numFmtId="0" fontId="22" fillId="0" borderId="4" xfId="0" applyFont="1" applyBorder="1" applyAlignment="1">
      <alignment horizontal="center" vertical="center" wrapText="1"/>
    </xf>
    <xf numFmtId="0" fontId="81" fillId="0" borderId="0" xfId="0" applyFont="1" applyAlignment="1">
      <alignment horizontal="left" vertical="center"/>
    </xf>
    <xf numFmtId="0" fontId="82" fillId="0" borderId="0" xfId="0" applyFont="1"/>
    <xf numFmtId="0" fontId="83" fillId="0" borderId="0" xfId="0" applyFont="1" applyAlignment="1">
      <alignment horizontal="left"/>
    </xf>
    <xf numFmtId="0" fontId="25" fillId="0" borderId="0" xfId="1" applyFont="1" applyFill="1"/>
    <xf numFmtId="0" fontId="25" fillId="0" borderId="0" xfId="1" applyFont="1" applyAlignment="1">
      <alignment horizontal="left" indent="2"/>
    </xf>
    <xf numFmtId="0" fontId="25" fillId="0" borderId="0" xfId="1" quotePrefix="1" applyFont="1" applyAlignment="1">
      <alignment horizontal="left" indent="2"/>
    </xf>
    <xf numFmtId="0" fontId="25" fillId="0" borderId="0" xfId="1" quotePrefix="1" applyFont="1" applyFill="1"/>
    <xf numFmtId="0" fontId="25" fillId="0" borderId="0" xfId="1" applyFont="1"/>
    <xf numFmtId="0" fontId="11" fillId="4" borderId="0" xfId="11" applyFont="1" applyFill="1" applyAlignment="1">
      <alignment vertical="center"/>
    </xf>
    <xf numFmtId="0" fontId="17" fillId="0" borderId="0" xfId="0" applyFont="1" applyAlignment="1">
      <alignment horizontal="left"/>
    </xf>
    <xf numFmtId="0" fontId="85" fillId="0" borderId="0" xfId="0" applyFont="1" applyAlignment="1">
      <alignment vertical="center"/>
    </xf>
    <xf numFmtId="0" fontId="84" fillId="0" borderId="0" xfId="0" applyFont="1" applyAlignment="1">
      <alignment vertical="center"/>
    </xf>
    <xf numFmtId="0" fontId="86" fillId="0" borderId="0" xfId="0" applyFont="1" applyAlignment="1">
      <alignment vertical="center"/>
    </xf>
    <xf numFmtId="0" fontId="84" fillId="0" borderId="0" xfId="0" applyFont="1" applyAlignment="1">
      <alignment horizontal="left" vertical="center"/>
    </xf>
    <xf numFmtId="0" fontId="22" fillId="0" borderId="4" xfId="0" applyFont="1" applyBorder="1" applyAlignment="1">
      <alignment horizontal="left" vertical="center" wrapText="1"/>
    </xf>
    <xf numFmtId="166" fontId="19" fillId="0" borderId="0" xfId="0" applyNumberFormat="1" applyFont="1" applyAlignment="1" applyProtection="1">
      <alignment horizontal="left" vertical="top" wrapText="1" indent="1"/>
      <protection locked="0"/>
    </xf>
    <xf numFmtId="167" fontId="19" fillId="0" borderId="0" xfId="0" applyNumberFormat="1" applyFont="1" applyAlignment="1">
      <alignment horizontal="center" wrapText="1"/>
    </xf>
    <xf numFmtId="167" fontId="19" fillId="0" borderId="4" xfId="0" applyNumberFormat="1" applyFont="1" applyBorder="1" applyAlignment="1">
      <alignment horizontal="center" wrapText="1"/>
    </xf>
    <xf numFmtId="167" fontId="19" fillId="0" borderId="0" xfId="3" applyNumberFormat="1" applyFont="1" applyFill="1" applyBorder="1" applyAlignment="1" applyProtection="1">
      <alignment horizontal="center" wrapText="1"/>
      <protection locked="0"/>
    </xf>
    <xf numFmtId="166" fontId="19" fillId="0" borderId="0" xfId="0" applyNumberFormat="1" applyFont="1" applyAlignment="1" applyProtection="1">
      <alignment horizontal="left" vertical="center" indent="1"/>
      <protection locked="0"/>
    </xf>
    <xf numFmtId="167" fontId="19" fillId="0" borderId="0" xfId="3" applyNumberFormat="1" applyFont="1" applyFill="1" applyBorder="1" applyAlignment="1" applyProtection="1">
      <alignment horizontal="center" vertical="center" wrapText="1"/>
      <protection locked="0"/>
    </xf>
    <xf numFmtId="167" fontId="19" fillId="0" borderId="0" xfId="3" applyNumberFormat="1" applyFont="1" applyFill="1" applyBorder="1" applyAlignment="1">
      <alignment horizontal="center" wrapText="1"/>
    </xf>
    <xf numFmtId="0" fontId="2" fillId="0" borderId="0" xfId="0" applyFont="1"/>
    <xf numFmtId="0" fontId="88" fillId="0" borderId="0" xfId="0" applyFont="1" applyAlignment="1">
      <alignment vertical="center"/>
    </xf>
    <xf numFmtId="1" fontId="17" fillId="0" borderId="0" xfId="3" applyNumberFormat="1" applyFont="1" applyBorder="1"/>
    <xf numFmtId="0" fontId="87" fillId="0" borderId="0" xfId="0" applyFont="1"/>
    <xf numFmtId="170" fontId="8" fillId="0" borderId="0" xfId="848" applyNumberFormat="1" applyAlignment="1">
      <alignment horizontal="right" vertical="center"/>
    </xf>
    <xf numFmtId="167" fontId="17" fillId="0" borderId="3" xfId="0" applyNumberFormat="1" applyFont="1" applyBorder="1"/>
    <xf numFmtId="166" fontId="17" fillId="0" borderId="3" xfId="0" applyNumberFormat="1" applyFont="1" applyBorder="1"/>
    <xf numFmtId="3" fontId="17" fillId="0" borderId="3" xfId="0" applyNumberFormat="1" applyFont="1" applyBorder="1" applyAlignment="1">
      <alignment horizontal="right"/>
    </xf>
    <xf numFmtId="9" fontId="17" fillId="0" borderId="3" xfId="3" applyFont="1" applyBorder="1" applyAlignment="1">
      <alignment horizontal="right"/>
    </xf>
    <xf numFmtId="167" fontId="19" fillId="0" borderId="0" xfId="3" applyNumberFormat="1" applyFont="1"/>
    <xf numFmtId="0" fontId="14" fillId="0" borderId="0" xfId="0" applyFont="1" applyAlignment="1">
      <alignment horizontal="right" vertical="center"/>
    </xf>
    <xf numFmtId="167" fontId="14" fillId="0" borderId="0" xfId="0" applyNumberFormat="1" applyFont="1" applyAlignment="1">
      <alignment horizontal="right" vertical="center"/>
    </xf>
    <xf numFmtId="168" fontId="14" fillId="0" borderId="0" xfId="0" applyNumberFormat="1" applyFont="1" applyAlignment="1">
      <alignment horizontal="right" vertical="center"/>
    </xf>
    <xf numFmtId="0" fontId="19" fillId="0" borderId="0" xfId="0" applyFont="1" applyAlignment="1">
      <alignment horizontal="left"/>
    </xf>
    <xf numFmtId="0" fontId="19" fillId="0" borderId="0" xfId="0" applyFont="1" applyAlignment="1">
      <alignment horizontal="right"/>
    </xf>
    <xf numFmtId="0" fontId="22" fillId="0" borderId="5" xfId="0" applyFont="1" applyBorder="1" applyAlignment="1">
      <alignment vertical="center" wrapText="1"/>
    </xf>
    <xf numFmtId="0" fontId="13" fillId="0" borderId="0" xfId="0" applyFont="1" applyAlignment="1">
      <alignment horizontal="left" vertical="center"/>
    </xf>
    <xf numFmtId="169" fontId="14" fillId="0" borderId="0" xfId="12" applyNumberFormat="1" applyFont="1" applyFill="1" applyAlignment="1">
      <alignment horizontal="right" vertical="center"/>
    </xf>
    <xf numFmtId="167" fontId="14" fillId="0" borderId="0" xfId="3" applyNumberFormat="1" applyFont="1" applyFill="1" applyAlignment="1">
      <alignment horizontal="right" vertical="center"/>
    </xf>
    <xf numFmtId="167" fontId="19" fillId="0" borderId="0" xfId="3" applyNumberFormat="1" applyFont="1" applyFill="1" applyAlignment="1">
      <alignment horizontal="right" vertical="center"/>
    </xf>
    <xf numFmtId="2" fontId="14" fillId="0" borderId="0" xfId="0" applyNumberFormat="1" applyFont="1" applyAlignment="1">
      <alignment horizontal="right" vertical="center"/>
    </xf>
    <xf numFmtId="169" fontId="14" fillId="0" borderId="0" xfId="12" applyNumberFormat="1" applyFont="1" applyFill="1" applyBorder="1" applyAlignment="1">
      <alignment horizontal="right" vertical="center"/>
    </xf>
    <xf numFmtId="167" fontId="14" fillId="0" borderId="0" xfId="3" applyNumberFormat="1" applyFont="1" applyFill="1" applyBorder="1" applyAlignment="1">
      <alignment horizontal="right" vertical="center"/>
    </xf>
    <xf numFmtId="167" fontId="19" fillId="0" borderId="0" xfId="3" applyNumberFormat="1" applyFont="1" applyFill="1" applyBorder="1" applyAlignment="1">
      <alignment horizontal="right" vertical="center"/>
    </xf>
    <xf numFmtId="167" fontId="0" fillId="0" borderId="0" xfId="0" applyNumberFormat="1"/>
    <xf numFmtId="171" fontId="19" fillId="0" borderId="0" xfId="12" applyNumberFormat="1" applyFont="1" applyFill="1" applyBorder="1" applyAlignment="1">
      <alignment horizontal="right" vertical="center"/>
    </xf>
    <xf numFmtId="171" fontId="19" fillId="0" borderId="0" xfId="12" applyNumberFormat="1" applyFont="1" applyFill="1" applyProtection="1">
      <protection locked="0"/>
    </xf>
    <xf numFmtId="3" fontId="0" fillId="0" borderId="0" xfId="0" applyNumberFormat="1"/>
    <xf numFmtId="171" fontId="19" fillId="0" borderId="0" xfId="12" applyNumberFormat="1" applyFont="1" applyFill="1" applyBorder="1" applyProtection="1">
      <protection locked="0"/>
    </xf>
    <xf numFmtId="0" fontId="13" fillId="0" borderId="2" xfId="0" applyFont="1" applyBorder="1" applyAlignment="1">
      <alignment horizontal="center" vertical="center" wrapText="1"/>
    </xf>
    <xf numFmtId="2" fontId="22" fillId="0" borderId="2" xfId="3" applyNumberFormat="1" applyFont="1" applyFill="1" applyBorder="1" applyAlignment="1" applyProtection="1">
      <alignment horizontal="center" vertical="center" wrapText="1"/>
      <protection locked="0"/>
    </xf>
    <xf numFmtId="0" fontId="13" fillId="0" borderId="2" xfId="0" applyFont="1" applyBorder="1" applyAlignment="1">
      <alignment horizontal="center" vertical="center"/>
    </xf>
    <xf numFmtId="2" fontId="22" fillId="0" borderId="0" xfId="3" applyNumberFormat="1"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0" fillId="0" borderId="0" xfId="0" applyAlignment="1">
      <alignment horizontal="center"/>
    </xf>
    <xf numFmtId="166" fontId="17" fillId="0" borderId="0" xfId="0" applyNumberFormat="1" applyFont="1" applyAlignment="1">
      <alignment horizontal="center" vertical="center"/>
    </xf>
    <xf numFmtId="166" fontId="17" fillId="0" borderId="0" xfId="3" applyNumberFormat="1" applyFont="1" applyBorder="1" applyAlignment="1">
      <alignment horizontal="center" vertical="center"/>
    </xf>
    <xf numFmtId="0" fontId="13" fillId="0" borderId="0" xfId="0" applyFont="1" applyAlignment="1">
      <alignment horizontal="center" vertical="center"/>
    </xf>
    <xf numFmtId="166" fontId="17" fillId="0" borderId="0" xfId="3" applyNumberFormat="1" applyFont="1" applyFill="1" applyBorder="1" applyAlignment="1">
      <alignment horizontal="center" vertical="center"/>
    </xf>
    <xf numFmtId="166" fontId="17" fillId="0" borderId="4" xfId="0" applyNumberFormat="1" applyFont="1" applyBorder="1" applyAlignment="1">
      <alignment horizontal="center" vertical="center"/>
    </xf>
    <xf numFmtId="166" fontId="17" fillId="0" borderId="4" xfId="3" applyNumberFormat="1" applyFont="1" applyBorder="1" applyAlignment="1">
      <alignment horizontal="center" vertical="center"/>
    </xf>
    <xf numFmtId="166" fontId="17" fillId="0" borderId="4" xfId="3" applyNumberFormat="1" applyFont="1" applyFill="1" applyBorder="1" applyAlignment="1">
      <alignment horizontal="center" vertical="center"/>
    </xf>
    <xf numFmtId="0" fontId="92" fillId="0" borderId="0" xfId="0" applyFont="1"/>
    <xf numFmtId="169" fontId="17" fillId="0" borderId="0" xfId="12" applyNumberFormat="1" applyFont="1" applyBorder="1"/>
    <xf numFmtId="0" fontId="19" fillId="0" borderId="0" xfId="0" applyFont="1"/>
    <xf numFmtId="167" fontId="19" fillId="0" borderId="0" xfId="3" applyNumberFormat="1" applyFont="1" applyFill="1" applyBorder="1" applyAlignment="1" applyProtection="1">
      <alignment horizontal="center"/>
      <protection locked="0"/>
    </xf>
    <xf numFmtId="167" fontId="17" fillId="0" borderId="3" xfId="3" applyNumberFormat="1" applyFont="1" applyFill="1" applyBorder="1"/>
    <xf numFmtId="167" fontId="17" fillId="0" borderId="4" xfId="3" applyNumberFormat="1" applyFont="1" applyFill="1" applyBorder="1"/>
    <xf numFmtId="0" fontId="17" fillId="0" borderId="3" xfId="0" applyFont="1" applyBorder="1"/>
    <xf numFmtId="0" fontId="0" fillId="0" borderId="0" xfId="0" applyAlignment="1">
      <alignment horizontal="center" vertical="center"/>
    </xf>
    <xf numFmtId="2" fontId="22" fillId="0" borderId="4" xfId="3" applyNumberFormat="1" applyFont="1" applyFill="1" applyBorder="1" applyAlignment="1" applyProtection="1">
      <alignment horizontal="center" vertical="center" wrapText="1"/>
      <protection locked="0"/>
    </xf>
    <xf numFmtId="167" fontId="19" fillId="0" borderId="0" xfId="3" applyNumberFormat="1" applyFont="1" applyBorder="1"/>
    <xf numFmtId="1" fontId="18" fillId="4" borderId="0" xfId="0" applyNumberFormat="1" applyFont="1" applyFill="1" applyAlignment="1" applyProtection="1">
      <alignment wrapText="1"/>
      <protection locked="0"/>
    </xf>
    <xf numFmtId="2" fontId="15" fillId="4" borderId="0" xfId="0" applyNumberFormat="1" applyFont="1" applyFill="1" applyAlignment="1" applyProtection="1">
      <alignment horizontal="center"/>
      <protection locked="0"/>
    </xf>
    <xf numFmtId="1" fontId="15" fillId="4" borderId="0" xfId="0" applyNumberFormat="1" applyFont="1" applyFill="1" applyProtection="1">
      <protection locked="0"/>
    </xf>
    <xf numFmtId="167" fontId="22" fillId="0" borderId="0" xfId="3" applyNumberFormat="1" applyFont="1" applyFill="1" applyAlignment="1" applyProtection="1">
      <alignment horizontal="center" wrapText="1"/>
      <protection locked="0"/>
    </xf>
    <xf numFmtId="167" fontId="13" fillId="0" borderId="0" xfId="0" applyNumberFormat="1" applyFont="1"/>
    <xf numFmtId="167" fontId="19" fillId="0" borderId="0" xfId="3" applyNumberFormat="1" applyFont="1" applyFill="1" applyAlignment="1" applyProtection="1">
      <alignment horizontal="center" wrapText="1"/>
      <protection locked="0"/>
    </xf>
    <xf numFmtId="167" fontId="19" fillId="0" borderId="0" xfId="3" applyNumberFormat="1" applyFont="1" applyFill="1" applyAlignment="1" applyProtection="1">
      <alignment horizontal="center" vertical="center" wrapText="1"/>
      <protection locked="0"/>
    </xf>
    <xf numFmtId="0" fontId="89" fillId="0" borderId="0" xfId="0" applyFont="1" applyAlignment="1">
      <alignment wrapText="1"/>
    </xf>
    <xf numFmtId="166" fontId="14" fillId="0" borderId="0" xfId="0" applyNumberFormat="1" applyFont="1" applyAlignment="1">
      <alignment horizontal="right" vertical="center"/>
    </xf>
    <xf numFmtId="0" fontId="13" fillId="0" borderId="0" xfId="0" applyFont="1" applyAlignment="1">
      <alignment horizontal="left" wrapText="1"/>
    </xf>
    <xf numFmtId="0" fontId="22" fillId="0" borderId="0" xfId="0" applyFont="1" applyAlignment="1">
      <alignment horizontal="left"/>
    </xf>
    <xf numFmtId="3" fontId="19" fillId="0" borderId="0" xfId="0" applyNumberFormat="1" applyFont="1" applyAlignment="1">
      <alignment horizontal="right"/>
    </xf>
    <xf numFmtId="9" fontId="19" fillId="0" borderId="0" xfId="3" applyFont="1" applyBorder="1" applyAlignment="1">
      <alignment horizontal="right"/>
    </xf>
    <xf numFmtId="1" fontId="0" fillId="0" borderId="0" xfId="3" applyNumberFormat="1" applyFont="1"/>
    <xf numFmtId="172" fontId="18" fillId="0" borderId="0" xfId="0" applyNumberFormat="1" applyFont="1"/>
    <xf numFmtId="172" fontId="0" fillId="0" borderId="0" xfId="0" applyNumberFormat="1"/>
    <xf numFmtId="172" fontId="2" fillId="0" borderId="0" xfId="0" applyNumberFormat="1" applyFont="1"/>
    <xf numFmtId="0" fontId="95" fillId="0" borderId="0" xfId="0" applyFont="1"/>
    <xf numFmtId="0" fontId="46" fillId="0" borderId="0" xfId="0" applyFont="1"/>
    <xf numFmtId="3" fontId="78" fillId="0" borderId="0" xfId="1377" applyNumberFormat="1" applyFont="1"/>
    <xf numFmtId="3" fontId="43" fillId="0" borderId="0" xfId="1377" applyNumberFormat="1" applyFont="1"/>
    <xf numFmtId="0" fontId="24" fillId="0" borderId="0" xfId="0" applyFont="1" applyAlignment="1">
      <alignment horizontal="left" vertical="center" wrapText="1"/>
    </xf>
    <xf numFmtId="0" fontId="22" fillId="0" borderId="0" xfId="0" applyFont="1" applyAlignment="1">
      <alignment horizontal="right" vertical="center"/>
    </xf>
    <xf numFmtId="3" fontId="19" fillId="0" borderId="0" xfId="0" applyNumberFormat="1" applyFont="1" applyAlignment="1">
      <alignment horizontal="right" vertical="center"/>
    </xf>
    <xf numFmtId="0" fontId="22" fillId="0" borderId="0" xfId="0" applyFont="1" applyAlignment="1">
      <alignment vertical="center"/>
    </xf>
    <xf numFmtId="3" fontId="19" fillId="0" borderId="0" xfId="0" applyNumberFormat="1" applyFont="1" applyAlignment="1">
      <alignment vertical="center" wrapText="1"/>
    </xf>
    <xf numFmtId="1" fontId="0" fillId="0" borderId="0" xfId="3" applyNumberFormat="1" applyFont="1" applyBorder="1"/>
    <xf numFmtId="3" fontId="19" fillId="0" borderId="0" xfId="0" applyNumberFormat="1" applyFont="1" applyAlignment="1">
      <alignment vertical="center"/>
    </xf>
    <xf numFmtId="10" fontId="0" fillId="0" borderId="0" xfId="3" applyNumberFormat="1" applyFont="1"/>
    <xf numFmtId="0" fontId="22" fillId="0" borderId="2" xfId="0" applyFont="1" applyBorder="1" applyAlignment="1">
      <alignment horizontal="left" vertical="center"/>
    </xf>
    <xf numFmtId="0" fontId="22" fillId="0" borderId="0" xfId="0" applyFont="1" applyAlignment="1">
      <alignment horizontal="left" vertical="center" wrapText="1"/>
    </xf>
    <xf numFmtId="3" fontId="17" fillId="0" borderId="0" xfId="0" applyNumberFormat="1" applyFont="1"/>
    <xf numFmtId="10" fontId="0" fillId="0" borderId="0" xfId="3" applyNumberFormat="1" applyFont="1" applyBorder="1"/>
    <xf numFmtId="2" fontId="17" fillId="0" borderId="0" xfId="0" applyNumberFormat="1" applyFont="1"/>
    <xf numFmtId="0" fontId="13" fillId="0" borderId="4" xfId="0" applyFont="1" applyBorder="1" applyAlignment="1">
      <alignment horizontal="left" vertical="center"/>
    </xf>
    <xf numFmtId="169" fontId="14" fillId="0" borderId="4" xfId="12" applyNumberFormat="1" applyFont="1" applyFill="1" applyBorder="1" applyAlignment="1">
      <alignment horizontal="right" vertical="center"/>
    </xf>
    <xf numFmtId="167" fontId="14" fillId="0" borderId="4" xfId="3" applyNumberFormat="1" applyFont="1" applyFill="1" applyBorder="1" applyAlignment="1">
      <alignment horizontal="right" vertical="center"/>
    </xf>
    <xf numFmtId="167" fontId="19" fillId="0" borderId="4" xfId="3" applyNumberFormat="1" applyFont="1" applyFill="1" applyBorder="1" applyAlignment="1">
      <alignment horizontal="right" vertical="center"/>
    </xf>
    <xf numFmtId="166" fontId="14" fillId="0" borderId="4" xfId="0" applyNumberFormat="1" applyFont="1" applyBorder="1" applyAlignment="1">
      <alignment horizontal="right" vertical="center"/>
    </xf>
    <xf numFmtId="0" fontId="19" fillId="0" borderId="4" xfId="0" applyFont="1" applyBorder="1"/>
    <xf numFmtId="167" fontId="19" fillId="0" borderId="4" xfId="3" applyNumberFormat="1" applyFont="1" applyFill="1" applyBorder="1" applyAlignment="1" applyProtection="1">
      <alignment horizontal="center"/>
      <protection locked="0"/>
    </xf>
    <xf numFmtId="1" fontId="17" fillId="0" borderId="4" xfId="3" applyNumberFormat="1" applyFont="1" applyFill="1" applyBorder="1"/>
    <xf numFmtId="167" fontId="17" fillId="0" borderId="0" xfId="3" applyNumberFormat="1" applyFont="1" applyFill="1" applyBorder="1" applyAlignment="1">
      <alignment horizontal="right"/>
    </xf>
    <xf numFmtId="167" fontId="17" fillId="0" borderId="4" xfId="3" applyNumberFormat="1" applyFont="1" applyFill="1" applyBorder="1" applyAlignment="1">
      <alignment horizontal="right"/>
    </xf>
    <xf numFmtId="0" fontId="14" fillId="0" borderId="4" xfId="0" applyFont="1" applyBorder="1" applyAlignment="1">
      <alignment horizontal="right" vertical="center"/>
    </xf>
    <xf numFmtId="168" fontId="14" fillId="0" borderId="4" xfId="0" applyNumberFormat="1" applyFont="1" applyBorder="1" applyAlignment="1">
      <alignment horizontal="right" vertical="center"/>
    </xf>
    <xf numFmtId="167" fontId="14" fillId="0" borderId="4" xfId="0" applyNumberFormat="1" applyFont="1" applyBorder="1" applyAlignment="1">
      <alignment horizontal="right" vertical="center"/>
    </xf>
    <xf numFmtId="0" fontId="17" fillId="0" borderId="4" xfId="0" applyFont="1" applyBorder="1" applyAlignment="1">
      <alignment horizontal="right"/>
    </xf>
    <xf numFmtId="0" fontId="22" fillId="0" borderId="4" xfId="0" applyFont="1" applyBorder="1" applyAlignment="1">
      <alignment horizontal="left"/>
    </xf>
    <xf numFmtId="3" fontId="19" fillId="0" borderId="4" xfId="0" applyNumberFormat="1" applyFont="1" applyBorder="1" applyAlignment="1">
      <alignment horizontal="right"/>
    </xf>
    <xf numFmtId="9" fontId="19" fillId="0" borderId="4" xfId="3" applyFont="1" applyFill="1" applyBorder="1" applyAlignment="1">
      <alignment horizontal="right"/>
    </xf>
    <xf numFmtId="1" fontId="76" fillId="0" borderId="4" xfId="0" applyNumberFormat="1" applyFont="1" applyBorder="1" applyAlignment="1" applyProtection="1">
      <alignment horizontal="left" wrapText="1"/>
      <protection locked="0"/>
    </xf>
    <xf numFmtId="167" fontId="19" fillId="0" borderId="4" xfId="3" applyNumberFormat="1" applyFont="1" applyFill="1" applyBorder="1"/>
    <xf numFmtId="0" fontId="24" fillId="0" borderId="0" xfId="0" applyFont="1" applyAlignment="1">
      <alignment horizontal="left" vertical="center"/>
    </xf>
    <xf numFmtId="0" fontId="19" fillId="0" borderId="4" xfId="0" applyFont="1" applyBorder="1" applyAlignment="1">
      <alignment horizontal="right" vertical="center"/>
    </xf>
    <xf numFmtId="167" fontId="2" fillId="0" borderId="0" xfId="0" applyNumberFormat="1" applyFont="1"/>
    <xf numFmtId="9" fontId="0" fillId="0" borderId="4" xfId="0" applyNumberFormat="1" applyBorder="1"/>
    <xf numFmtId="0" fontId="22" fillId="0" borderId="4" xfId="0" applyFont="1" applyBorder="1" applyAlignment="1">
      <alignment horizontal="right" vertical="center"/>
    </xf>
    <xf numFmtId="3" fontId="19" fillId="0" borderId="4" xfId="0" applyNumberFormat="1" applyFont="1" applyBorder="1" applyAlignment="1">
      <alignment vertical="center"/>
    </xf>
    <xf numFmtId="3" fontId="19" fillId="0" borderId="4" xfId="0" applyNumberFormat="1" applyFont="1" applyBorder="1" applyAlignment="1">
      <alignment horizontal="right" vertical="center"/>
    </xf>
    <xf numFmtId="171" fontId="19" fillId="0" borderId="4" xfId="12" applyNumberFormat="1" applyFont="1" applyFill="1" applyBorder="1" applyProtection="1">
      <protection locked="0"/>
    </xf>
    <xf numFmtId="3" fontId="19" fillId="0" borderId="4" xfId="0" applyNumberFormat="1" applyFont="1" applyBorder="1" applyAlignment="1">
      <alignment vertical="center" wrapText="1"/>
    </xf>
    <xf numFmtId="167" fontId="19" fillId="0" borderId="4" xfId="3" applyNumberFormat="1" applyFont="1" applyFill="1" applyBorder="1" applyAlignment="1">
      <alignment vertical="center" wrapText="1"/>
    </xf>
    <xf numFmtId="167" fontId="19" fillId="0" borderId="4" xfId="3" applyNumberFormat="1" applyFont="1" applyFill="1" applyBorder="1" applyProtection="1">
      <protection locked="0"/>
    </xf>
    <xf numFmtId="3" fontId="17" fillId="0" borderId="4" xfId="0" applyNumberFormat="1" applyFont="1" applyBorder="1"/>
    <xf numFmtId="0" fontId="17" fillId="0" borderId="4" xfId="0" applyFont="1" applyBorder="1"/>
    <xf numFmtId="2" fontId="17" fillId="0" borderId="4" xfId="0" applyNumberFormat="1" applyFont="1" applyBorder="1"/>
    <xf numFmtId="169" fontId="17" fillId="0" borderId="4" xfId="12" applyNumberFormat="1" applyFont="1" applyFill="1" applyBorder="1"/>
    <xf numFmtId="1" fontId="22" fillId="0" borderId="4" xfId="0" applyNumberFormat="1" applyFont="1" applyBorder="1" applyAlignment="1" applyProtection="1">
      <alignment horizontal="left" vertical="center" wrapText="1"/>
      <protection locked="0"/>
    </xf>
    <xf numFmtId="1" fontId="19" fillId="0" borderId="4" xfId="0" applyNumberFormat="1" applyFont="1" applyBorder="1" applyAlignment="1" applyProtection="1">
      <alignment horizontal="left" vertical="center" wrapText="1"/>
      <protection locked="0"/>
    </xf>
    <xf numFmtId="167" fontId="19" fillId="0" borderId="4" xfId="3" applyNumberFormat="1" applyFont="1" applyFill="1" applyBorder="1" applyAlignment="1">
      <alignment horizontal="center" wrapText="1"/>
    </xf>
    <xf numFmtId="0" fontId="19" fillId="0" borderId="4" xfId="0" applyFont="1" applyBorder="1" applyAlignment="1">
      <alignment horizontal="left"/>
    </xf>
    <xf numFmtId="0" fontId="19" fillId="0" borderId="4" xfId="0" applyFont="1" applyBorder="1" applyAlignment="1">
      <alignment horizontal="right"/>
    </xf>
    <xf numFmtId="1" fontId="22" fillId="0" borderId="21" xfId="0" applyNumberFormat="1" applyFont="1" applyBorder="1" applyAlignment="1" applyProtection="1">
      <alignment horizontal="left"/>
      <protection locked="0"/>
    </xf>
    <xf numFmtId="167" fontId="17" fillId="0" borderId="21" xfId="3" applyNumberFormat="1" applyFont="1" applyFill="1" applyBorder="1" applyAlignment="1" applyProtection="1">
      <alignment horizontal="center"/>
      <protection locked="0"/>
    </xf>
    <xf numFmtId="167" fontId="17" fillId="0" borderId="21" xfId="0" applyNumberFormat="1" applyFont="1" applyBorder="1"/>
    <xf numFmtId="166" fontId="17" fillId="0" borderId="21" xfId="0" applyNumberFormat="1" applyFont="1" applyBorder="1"/>
    <xf numFmtId="166" fontId="17" fillId="0" borderId="22" xfId="0" applyNumberFormat="1" applyFont="1" applyBorder="1"/>
    <xf numFmtId="0" fontId="22" fillId="0" borderId="23" xfId="0" applyFont="1" applyBorder="1" applyAlignment="1">
      <alignment horizontal="center" vertical="center" wrapText="1"/>
    </xf>
    <xf numFmtId="49" fontId="22" fillId="0" borderId="0" xfId="0" applyNumberFormat="1" applyFont="1" applyAlignment="1">
      <alignment horizontal="center" vertical="center" wrapText="1"/>
    </xf>
    <xf numFmtId="0" fontId="22" fillId="0" borderId="21" xfId="0" applyFont="1" applyBorder="1" applyAlignment="1">
      <alignment horizontal="center" vertical="center" wrapText="1"/>
    </xf>
    <xf numFmtId="166" fontId="22" fillId="0" borderId="0" xfId="0" applyNumberFormat="1" applyFont="1" applyAlignment="1">
      <alignment horizontal="center" vertical="center" wrapText="1"/>
    </xf>
    <xf numFmtId="167" fontId="19" fillId="0" borderId="0" xfId="3" applyNumberFormat="1" applyFont="1" applyAlignment="1">
      <alignment horizontal="right" vertical="center"/>
    </xf>
    <xf numFmtId="167" fontId="19" fillId="0" borderId="4" xfId="3" applyNumberFormat="1" applyFont="1" applyBorder="1" applyAlignment="1">
      <alignment horizontal="right" vertical="center"/>
    </xf>
    <xf numFmtId="0" fontId="18" fillId="0" borderId="0" xfId="0" applyFont="1" applyAlignment="1"/>
    <xf numFmtId="1" fontId="18" fillId="4" borderId="0" xfId="0" applyNumberFormat="1" applyFont="1" applyFill="1" applyAlignment="1" applyProtection="1">
      <alignment horizontal="left" wrapText="1"/>
      <protection locked="0"/>
    </xf>
    <xf numFmtId="0" fontId="76" fillId="0" borderId="0" xfId="0" applyFont="1" applyAlignment="1">
      <alignment horizontal="left" vertical="center"/>
    </xf>
    <xf numFmtId="0" fontId="18" fillId="4" borderId="0" xfId="0" applyFont="1" applyFill="1" applyAlignment="1">
      <alignment horizontal="left" wrapText="1"/>
    </xf>
    <xf numFmtId="0" fontId="97" fillId="48" borderId="0" xfId="0" applyFont="1" applyFill="1" applyAlignment="1">
      <alignment horizontal="center"/>
    </xf>
    <xf numFmtId="0" fontId="13" fillId="0" borderId="4" xfId="0" applyFont="1" applyBorder="1" applyAlignment="1">
      <alignment horizontal="center"/>
    </xf>
    <xf numFmtId="0" fontId="13" fillId="0" borderId="2" xfId="0" applyFont="1" applyBorder="1" applyAlignment="1">
      <alignment horizontal="center"/>
    </xf>
    <xf numFmtId="49" fontId="22" fillId="0" borderId="2" xfId="3" applyNumberFormat="1" applyFont="1" applyFill="1" applyBorder="1" applyAlignment="1" applyProtection="1">
      <alignment horizontal="center" wrapText="1"/>
      <protection locked="0"/>
    </xf>
    <xf numFmtId="0" fontId="13" fillId="0" borderId="3" xfId="0" applyFont="1" applyBorder="1" applyAlignment="1">
      <alignment horizontal="left" wrapText="1"/>
    </xf>
    <xf numFmtId="0" fontId="13" fillId="0" borderId="4" xfId="0" applyFont="1" applyBorder="1" applyAlignment="1">
      <alignment horizontal="left" wrapText="1"/>
    </xf>
    <xf numFmtId="0" fontId="18" fillId="0" borderId="0" xfId="0" applyFont="1" applyAlignment="1">
      <alignment horizontal="left" vertical="center" wrapText="1"/>
    </xf>
    <xf numFmtId="166" fontId="11" fillId="4" borderId="3" xfId="6" applyNumberFormat="1" applyFont="1" applyFill="1" applyBorder="1" applyAlignment="1" applyProtection="1">
      <alignment horizontal="left" vertical="top"/>
      <protection locked="0"/>
    </xf>
    <xf numFmtId="166" fontId="11" fillId="4" borderId="0" xfId="6" applyNumberFormat="1" applyFont="1" applyFill="1" applyBorder="1" applyAlignment="1" applyProtection="1">
      <alignment horizontal="left" vertical="top"/>
      <protection locked="0"/>
    </xf>
    <xf numFmtId="0" fontId="24" fillId="4" borderId="0" xfId="0" applyFont="1" applyFill="1" applyAlignment="1">
      <alignment horizontal="left"/>
    </xf>
    <xf numFmtId="166" fontId="11" fillId="4" borderId="0" xfId="6" applyNumberFormat="1" applyFont="1" applyFill="1" applyBorder="1" applyAlignment="1" applyProtection="1">
      <alignment horizontal="left" vertical="center"/>
      <protection locked="0"/>
    </xf>
    <xf numFmtId="166" fontId="22" fillId="0" borderId="2" xfId="0" applyNumberFormat="1" applyFont="1" applyBorder="1" applyAlignment="1">
      <alignment horizontal="center" vertical="center" wrapText="1"/>
    </xf>
    <xf numFmtId="166" fontId="22" fillId="0" borderId="3" xfId="0" applyNumberFormat="1" applyFont="1" applyBorder="1" applyAlignment="1">
      <alignment horizontal="center" vertical="center" wrapText="1"/>
    </xf>
    <xf numFmtId="166" fontId="22" fillId="0" borderId="23"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xf>
  </cellXfs>
  <cellStyles count="1432">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2 2 2" xfId="1428" xr:uid="{3A13AEBF-FD50-4085-BE4F-D2A84150680B}"/>
    <cellStyle name="Comma 2 2 2 3" xfId="1427" xr:uid="{13BE73DC-0979-4D79-8D69-4554945BC656}"/>
    <cellStyle name="Comma 2 2 3" xfId="852" xr:uid="{EF69EBEC-9106-4CFC-8068-6E5A2C0BC9DE}"/>
    <cellStyle name="Comma 2 2 3 2" xfId="1429" xr:uid="{7CAA2118-8061-4E94-8E03-07A2989C6597}"/>
    <cellStyle name="Comma 2 2 4" xfId="1426" xr:uid="{AFAEBB22-AFB2-42F2-AAF0-DA0E24B566B9}"/>
    <cellStyle name="Comma 2 3" xfId="1425" xr:uid="{8E6C5E3C-FB76-417F-867A-B6A62EECA860}"/>
    <cellStyle name="Comma 3" xfId="853" xr:uid="{C18440A1-AD08-4B9F-9D8E-A5FAA2244913}"/>
    <cellStyle name="Comma 3 2" xfId="1430" xr:uid="{D1E956E4-0A22-4A71-8B78-02BF3F78F362}"/>
    <cellStyle name="Comma 4" xfId="1360" xr:uid="{D3C3349E-BF0D-4785-ABFD-E077EA2C66C6}"/>
    <cellStyle name="Comma 4 2" xfId="1431" xr:uid="{3C1A9B4B-9890-4601-8C4E-5D34196B3443}"/>
    <cellStyle name="Comma 5" xfId="1424" xr:uid="{59B4A679-EC02-4A28-8B5F-9F30F63CE063}"/>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dese.gov.au/higher-education-statistics/student-data/selected-higher-education-statistics-2020-student-data-0"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4"/>
  <sheetViews>
    <sheetView showGridLines="0" tabSelected="1" zoomScale="80" zoomScaleNormal="80" zoomScaleSheetLayoutView="100" workbookViewId="0">
      <selection activeCell="B5" sqref="B5"/>
    </sheetView>
  </sheetViews>
  <sheetFormatPr defaultRowHeight="14.5"/>
  <cols>
    <col min="1" max="1" width="18.26953125" style="12" customWidth="1"/>
    <col min="2" max="2" width="164.7265625" style="12" bestFit="1" customWidth="1"/>
  </cols>
  <sheetData>
    <row r="1" spans="1:2" ht="20">
      <c r="A1" s="131" t="s">
        <v>0</v>
      </c>
    </row>
    <row r="2" spans="1:2" ht="15.5">
      <c r="A2" s="1"/>
    </row>
    <row r="3" spans="1:2" ht="17.5">
      <c r="A3" s="132" t="s">
        <v>1</v>
      </c>
    </row>
    <row r="4" spans="1:2" s="140" customFormat="1" ht="15.5">
      <c r="A4" s="141" t="s">
        <v>2</v>
      </c>
      <c r="B4" s="142"/>
    </row>
    <row r="5" spans="1:2">
      <c r="A5" s="133" t="s">
        <v>3</v>
      </c>
      <c r="B5" s="12" t="s">
        <v>4</v>
      </c>
    </row>
    <row r="6" spans="1:2">
      <c r="A6" s="133" t="s">
        <v>5</v>
      </c>
      <c r="B6" s="12" t="s">
        <v>6</v>
      </c>
    </row>
    <row r="7" spans="1:2">
      <c r="A7" s="133" t="s">
        <v>7</v>
      </c>
      <c r="B7" s="12" t="s">
        <v>8</v>
      </c>
    </row>
    <row r="8" spans="1:2" ht="14.25" customHeight="1">
      <c r="A8" s="134"/>
    </row>
    <row r="9" spans="1:2" ht="17.5">
      <c r="A9" s="132" t="s">
        <v>9</v>
      </c>
    </row>
    <row r="10" spans="1:2" s="140" customFormat="1" ht="15.5">
      <c r="A10" s="141" t="s">
        <v>10</v>
      </c>
      <c r="B10" s="142"/>
    </row>
    <row r="11" spans="1:2">
      <c r="A11" s="133" t="s">
        <v>11</v>
      </c>
      <c r="B11" s="12" t="s">
        <v>12</v>
      </c>
    </row>
    <row r="12" spans="1:2" s="140" customFormat="1" ht="15.5">
      <c r="A12" s="143" t="s">
        <v>13</v>
      </c>
      <c r="B12" s="142"/>
    </row>
    <row r="13" spans="1:2">
      <c r="A13" s="133" t="s">
        <v>14</v>
      </c>
      <c r="B13" s="12" t="s">
        <v>15</v>
      </c>
    </row>
    <row r="14" spans="1:2">
      <c r="A14" s="133" t="s">
        <v>16</v>
      </c>
      <c r="B14" s="12" t="s">
        <v>17</v>
      </c>
    </row>
    <row r="15" spans="1:2">
      <c r="A15" s="133" t="s">
        <v>18</v>
      </c>
      <c r="B15" s="12" t="s">
        <v>19</v>
      </c>
    </row>
    <row r="16" spans="1:2">
      <c r="A16" s="133" t="s">
        <v>20</v>
      </c>
      <c r="B16" s="12" t="s">
        <v>21</v>
      </c>
    </row>
    <row r="17" spans="1:2">
      <c r="A17" s="133" t="s">
        <v>22</v>
      </c>
      <c r="B17" s="12" t="s">
        <v>23</v>
      </c>
    </row>
    <row r="18" spans="1:2">
      <c r="A18" s="133" t="s">
        <v>24</v>
      </c>
      <c r="B18" s="12" t="s">
        <v>25</v>
      </c>
    </row>
    <row r="19" spans="1:2">
      <c r="A19" s="133" t="s">
        <v>26</v>
      </c>
      <c r="B19" s="12" t="s">
        <v>255</v>
      </c>
    </row>
    <row r="20" spans="1:2">
      <c r="A20" s="135"/>
    </row>
    <row r="21" spans="1:2" ht="17.5">
      <c r="A21" s="132" t="s">
        <v>27</v>
      </c>
    </row>
    <row r="22" spans="1:2" s="140" customFormat="1" ht="15.5">
      <c r="A22" s="143" t="s">
        <v>28</v>
      </c>
      <c r="B22" s="142"/>
    </row>
    <row r="23" spans="1:2" ht="14.25" customHeight="1">
      <c r="A23" s="136" t="s">
        <v>29</v>
      </c>
      <c r="B23" s="12" t="s">
        <v>30</v>
      </c>
    </row>
    <row r="24" spans="1:2" ht="14.25" customHeight="1">
      <c r="A24" s="133" t="s">
        <v>31</v>
      </c>
      <c r="B24" s="12" t="s">
        <v>32</v>
      </c>
    </row>
    <row r="25" spans="1:2">
      <c r="A25" s="133" t="s">
        <v>33</v>
      </c>
      <c r="B25" s="12" t="s">
        <v>34</v>
      </c>
    </row>
    <row r="26" spans="1:2">
      <c r="A26" s="135"/>
    </row>
    <row r="27" spans="1:2" ht="17.5">
      <c r="A27" s="132" t="s">
        <v>35</v>
      </c>
    </row>
    <row r="28" spans="1:2" s="140" customFormat="1" ht="15.5">
      <c r="A28" s="143" t="s">
        <v>36</v>
      </c>
      <c r="B28" s="142"/>
    </row>
    <row r="29" spans="1:2">
      <c r="A29" s="133" t="s">
        <v>37</v>
      </c>
      <c r="B29" s="12" t="s">
        <v>38</v>
      </c>
    </row>
    <row r="30" spans="1:2">
      <c r="A30" s="133" t="s">
        <v>39</v>
      </c>
      <c r="B30" s="12" t="s">
        <v>40</v>
      </c>
    </row>
    <row r="31" spans="1:2">
      <c r="A31" s="133" t="s">
        <v>41</v>
      </c>
      <c r="B31" s="12" t="s">
        <v>42</v>
      </c>
    </row>
    <row r="32" spans="1:2">
      <c r="A32" s="136" t="s">
        <v>43</v>
      </c>
      <c r="B32" s="12" t="s">
        <v>44</v>
      </c>
    </row>
    <row r="33" spans="1:2">
      <c r="A33" s="133" t="s">
        <v>45</v>
      </c>
      <c r="B33" s="12" t="s">
        <v>46</v>
      </c>
    </row>
    <row r="34" spans="1:2">
      <c r="A34" s="137" t="s">
        <v>47</v>
      </c>
      <c r="B34" s="12" t="s">
        <v>48</v>
      </c>
    </row>
  </sheetData>
  <hyperlinks>
    <hyperlink ref="A5" location="'4.1.1'!A1" display="Measure 4.1.1" xr:uid="{95A5711D-416B-4DD2-80B3-CDC11111FA88}"/>
    <hyperlink ref="A6" location="'4.1.2'!A1" display="Measure 4.1.2" xr:uid="{68D3B099-B341-4E7E-B0EE-A38FED457056}"/>
    <hyperlink ref="A7" location="'4.1.3'!A1" display="Measure 4.1.3" xr:uid="{595E893E-F39F-4C34-A33F-34CCCC86330A}"/>
    <hyperlink ref="A11" location="'5.1.1'!A1" display="Measure 5.1.1" xr:uid="{9F3457F7-DFB2-4D91-A03C-E928BD39E0A0}"/>
    <hyperlink ref="A13" location="'5.2.1'!A1" display="Measure 5.2.1" xr:uid="{476B726D-6CB5-49B4-82FE-6020F0B1B775}"/>
    <hyperlink ref="A14" location="'5.2.2'!A1" display="Measure 5.2.2" xr:uid="{83AC0EAB-A02E-40A7-BDD0-0C93C2362476}"/>
    <hyperlink ref="A15" location="'5.2.3'!A1" display="Measure 5.2.3" xr:uid="{57621B68-47F1-4A40-8D4A-711CB9E962FB}"/>
    <hyperlink ref="A16" location="'5.2.4'!A1" display="Measure 5.2.4" xr:uid="{DFA183EF-0047-438E-90FF-4913A9AE190F}"/>
    <hyperlink ref="A17" location="'5.2.5'!A1" display="Measure 5.2.5" xr:uid="{4164ACC9-33AE-4108-A7A7-81D8A0F0CC6F}"/>
    <hyperlink ref="A18" location="'5.2.6'!A1" display="Measure 5.2.6" xr:uid="{B44608AC-5D19-4C0B-88D9-A22341C553F0}"/>
    <hyperlink ref="A19" location="'5.2.7'!A1" display="Measure 5.2.7" xr:uid="{BBBB5979-4999-4FA4-9049-CC4CFC74BFD5}"/>
    <hyperlink ref="A23" location="'6.1.1'!A1" display="Measure 6.1.1" xr:uid="{B9FFE871-DEC2-4A19-9C57-EA55D03607D1}"/>
    <hyperlink ref="A24" location="'6.1.2'!A1" display="Measure 6.1.2" xr:uid="{18300B5D-3B5C-46EC-AFE7-147FE14EA2B0}"/>
    <hyperlink ref="A25" location="'6.1.3'!A1" display="Measure 6.1.3" xr:uid="{83B153B4-A71E-4533-8CD5-5283C150615A}"/>
    <hyperlink ref="A29" location="'7.1.1'!A1" display="Measure 7.1.1" xr:uid="{2D2EE6D5-B269-4109-B7E9-1211E0E3DA2C}"/>
    <hyperlink ref="A30" location="'7.1.2'!A1" display="Measure 7.1.2" xr:uid="{C28E89E3-216D-419A-BBC8-BD9CDF6DAE99}"/>
    <hyperlink ref="A31" location="'7.1.3'!A1" display="Measure 7.1.3" xr:uid="{B8A2EDB0-8D84-4656-9915-7627FE99A273}"/>
    <hyperlink ref="A32" location="'7.1.4'!A1" display="Measure 7.1.4" xr:uid="{A3A1EC98-F03D-4A1B-B290-0198DB29E5A1}"/>
    <hyperlink ref="A33" location="'7.1.5'!A1" display="Measure 7.1.5" xr:uid="{5218EC89-6004-4390-913B-0F1E5439AB50}"/>
    <hyperlink ref="A34" location="'7.1.6'!A1" display="Measure 7.1.6" xr:uid="{05C9C99D-05BB-4B79-95EA-BC905EAD782A}"/>
  </hyperlinks>
  <pageMargins left="0.7" right="0.7" top="0.75" bottom="0.75" header="0.3" footer="0.3"/>
  <pageSetup paperSize="9" scale="68"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J34"/>
  <sheetViews>
    <sheetView showGridLines="0" zoomScaleNormal="100" zoomScaleSheetLayoutView="110" workbookViewId="0">
      <selection activeCell="E35" sqref="E35"/>
    </sheetView>
  </sheetViews>
  <sheetFormatPr defaultRowHeight="14.5"/>
  <cols>
    <col min="1" max="1" width="6.453125" customWidth="1"/>
    <col min="2" max="2" width="16.1796875" customWidth="1"/>
    <col min="3" max="3" width="18.1796875" customWidth="1"/>
    <col min="4" max="4" width="20" customWidth="1"/>
    <col min="5" max="5" width="22" customWidth="1"/>
    <col min="6" max="6" width="25" customWidth="1"/>
    <col min="8" max="8" width="14.453125" customWidth="1"/>
  </cols>
  <sheetData>
    <row r="1" spans="1:10" ht="15" thickBot="1">
      <c r="A1" s="2" t="s">
        <v>49</v>
      </c>
      <c r="B1" s="114" t="s">
        <v>125</v>
      </c>
      <c r="C1" s="100"/>
      <c r="D1" s="100"/>
      <c r="E1" s="100"/>
      <c r="F1" s="100"/>
      <c r="J1" s="2"/>
    </row>
    <row r="2" spans="1:10" ht="47.5" thickBot="1">
      <c r="B2" s="99" t="s">
        <v>126</v>
      </c>
      <c r="C2" s="99" t="s">
        <v>51</v>
      </c>
      <c r="D2" s="99" t="s">
        <v>127</v>
      </c>
      <c r="E2" s="99" t="s">
        <v>128</v>
      </c>
      <c r="F2" s="99" t="s">
        <v>129</v>
      </c>
    </row>
    <row r="3" spans="1:10">
      <c r="B3" s="38" t="s">
        <v>130</v>
      </c>
      <c r="C3" s="38">
        <v>2018</v>
      </c>
      <c r="D3" s="162">
        <v>114.3</v>
      </c>
      <c r="E3" s="164">
        <v>16562.099999999999</v>
      </c>
      <c r="F3" s="163">
        <v>7.0000000000000001E-3</v>
      </c>
    </row>
    <row r="4" spans="1:10">
      <c r="B4" s="38"/>
      <c r="C4" s="38">
        <v>2019</v>
      </c>
      <c r="D4" s="162">
        <v>123.9</v>
      </c>
      <c r="E4" s="164">
        <v>17482.8</v>
      </c>
      <c r="F4" s="163">
        <v>7.0000000000000001E-3</v>
      </c>
    </row>
    <row r="5" spans="1:10">
      <c r="B5" s="38"/>
      <c r="C5" s="38">
        <v>2020</v>
      </c>
      <c r="D5" s="162">
        <v>148.80000000000001</v>
      </c>
      <c r="E5" s="164">
        <v>18156.099999999999</v>
      </c>
      <c r="F5" s="163">
        <v>8.0000000000000002E-3</v>
      </c>
    </row>
    <row r="6" spans="1:10">
      <c r="B6" s="38"/>
      <c r="C6" s="38">
        <v>2021</v>
      </c>
      <c r="D6" s="162">
        <v>143.6</v>
      </c>
      <c r="E6" s="164">
        <v>18969.7</v>
      </c>
      <c r="F6" s="163">
        <v>8.0000000000000002E-3</v>
      </c>
    </row>
    <row r="7" spans="1:10">
      <c r="B7" s="38" t="s">
        <v>131</v>
      </c>
      <c r="C7" s="38">
        <v>2018</v>
      </c>
      <c r="D7" s="162">
        <v>65.900000000000006</v>
      </c>
      <c r="E7" s="164">
        <v>42686.8</v>
      </c>
      <c r="F7" s="163">
        <v>2E-3</v>
      </c>
    </row>
    <row r="8" spans="1:10">
      <c r="B8" s="38"/>
      <c r="C8" s="38">
        <v>2019</v>
      </c>
      <c r="D8" s="162">
        <v>70.5</v>
      </c>
      <c r="E8" s="164">
        <v>43483</v>
      </c>
      <c r="F8" s="163">
        <v>2E-3</v>
      </c>
    </row>
    <row r="9" spans="1:10">
      <c r="B9" s="38"/>
      <c r="C9" s="38">
        <v>2020</v>
      </c>
      <c r="D9" s="162">
        <v>83.5</v>
      </c>
      <c r="E9" s="164">
        <v>44407.6</v>
      </c>
      <c r="F9" s="163">
        <v>2E-3</v>
      </c>
    </row>
    <row r="10" spans="1:10">
      <c r="B10" s="38"/>
      <c r="C10" s="38">
        <v>2021</v>
      </c>
      <c r="D10" s="162">
        <v>90.2</v>
      </c>
      <c r="E10" s="164">
        <v>46546.1</v>
      </c>
      <c r="F10" s="163">
        <v>2E-3</v>
      </c>
    </row>
    <row r="11" spans="1:10">
      <c r="B11" s="38" t="s">
        <v>132</v>
      </c>
      <c r="C11" s="38">
        <v>2018</v>
      </c>
      <c r="D11" s="162">
        <v>9</v>
      </c>
      <c r="E11" s="164">
        <v>3248.5</v>
      </c>
      <c r="F11" s="163">
        <v>3.0000000000000001E-3</v>
      </c>
    </row>
    <row r="12" spans="1:10">
      <c r="B12" s="38"/>
      <c r="C12" s="38">
        <v>2019</v>
      </c>
      <c r="D12" s="162">
        <v>10</v>
      </c>
      <c r="E12" s="164">
        <v>3349.3</v>
      </c>
      <c r="F12" s="163">
        <v>3.0000000000000001E-3</v>
      </c>
    </row>
    <row r="13" spans="1:10">
      <c r="B13" s="38"/>
      <c r="C13" s="38">
        <v>2020</v>
      </c>
      <c r="D13" s="162">
        <v>13</v>
      </c>
      <c r="E13" s="164">
        <v>3433</v>
      </c>
      <c r="F13" s="163">
        <v>3.0000000000000001E-3</v>
      </c>
    </row>
    <row r="14" spans="1:10">
      <c r="B14" s="38"/>
      <c r="C14" s="38">
        <v>2021</v>
      </c>
      <c r="D14" s="162">
        <v>13</v>
      </c>
      <c r="E14" s="164">
        <v>3518.9</v>
      </c>
      <c r="F14" s="163">
        <v>4.0000000000000001E-3</v>
      </c>
    </row>
    <row r="15" spans="1:10">
      <c r="B15" s="38" t="s">
        <v>133</v>
      </c>
      <c r="C15" s="38">
        <v>2018</v>
      </c>
      <c r="D15" s="162">
        <v>189.2</v>
      </c>
      <c r="E15" s="164">
        <v>62497.4</v>
      </c>
      <c r="F15" s="163">
        <v>3.0000000000000001E-3</v>
      </c>
    </row>
    <row r="16" spans="1:10">
      <c r="B16" s="38"/>
      <c r="C16" s="38">
        <v>2019</v>
      </c>
      <c r="D16" s="162">
        <v>204.4</v>
      </c>
      <c r="E16" s="164">
        <v>64315.1</v>
      </c>
      <c r="F16" s="163">
        <v>3.0000000000000001E-3</v>
      </c>
    </row>
    <row r="17" spans="2:6">
      <c r="B17" s="38"/>
      <c r="C17" s="38">
        <v>2020</v>
      </c>
      <c r="D17" s="162">
        <v>245.3</v>
      </c>
      <c r="E17" s="164">
        <v>65996.7</v>
      </c>
      <c r="F17" s="163">
        <v>3.0000000000000001E-3</v>
      </c>
    </row>
    <row r="18" spans="2:6">
      <c r="B18" s="27"/>
      <c r="C18" s="27">
        <v>2021</v>
      </c>
      <c r="D18" s="248">
        <v>246.8</v>
      </c>
      <c r="E18" s="249">
        <v>69034.7</v>
      </c>
      <c r="F18" s="250">
        <v>4.0000000000000001E-3</v>
      </c>
    </row>
    <row r="19" spans="2:6">
      <c r="B19" s="38"/>
      <c r="C19" s="38"/>
      <c r="D19" s="162"/>
      <c r="E19" s="164"/>
      <c r="F19" s="163"/>
    </row>
    <row r="20" spans="2:6">
      <c r="B20" s="10" t="s">
        <v>57</v>
      </c>
    </row>
    <row r="21" spans="2:6">
      <c r="B21" s="43" t="s">
        <v>134</v>
      </c>
    </row>
    <row r="22" spans="2:6">
      <c r="B22" s="43" t="s">
        <v>135</v>
      </c>
    </row>
    <row r="24" spans="2:6" ht="15" thickBot="1">
      <c r="B24" s="114" t="s">
        <v>136</v>
      </c>
      <c r="C24" s="103"/>
      <c r="D24" s="103"/>
      <c r="E24" s="104"/>
      <c r="F24" s="103"/>
    </row>
    <row r="25" spans="2:6" ht="15" thickBot="1">
      <c r="B25" s="99" t="s">
        <v>51</v>
      </c>
      <c r="C25" s="99" t="s">
        <v>137</v>
      </c>
      <c r="D25" s="99" t="s">
        <v>138</v>
      </c>
      <c r="E25" s="99" t="s">
        <v>139</v>
      </c>
      <c r="F25" s="99" t="s">
        <v>62</v>
      </c>
    </row>
    <row r="26" spans="2:6">
      <c r="B26" s="38">
        <v>2006</v>
      </c>
      <c r="C26" s="41">
        <v>612</v>
      </c>
      <c r="D26" s="42">
        <v>172874</v>
      </c>
      <c r="E26" s="42">
        <v>936</v>
      </c>
      <c r="F26" s="28">
        <f>C26/SUM(D26:E26)</f>
        <v>3.5210862435993326E-3</v>
      </c>
    </row>
    <row r="27" spans="2:6">
      <c r="B27" s="38">
        <v>2011</v>
      </c>
      <c r="C27" s="41">
        <v>888</v>
      </c>
      <c r="D27" s="42">
        <v>200447</v>
      </c>
      <c r="E27" s="42">
        <v>983</v>
      </c>
      <c r="F27" s="28">
        <f t="shared" ref="F27:F28" si="0">C27/SUM(D27:E27)</f>
        <v>4.4084793724867202E-3</v>
      </c>
    </row>
    <row r="28" spans="2:6" ht="15" thickBot="1">
      <c r="B28" s="97">
        <v>2016</v>
      </c>
      <c r="C28" s="101">
        <v>1243</v>
      </c>
      <c r="D28" s="102">
        <v>234021</v>
      </c>
      <c r="E28" s="102">
        <v>1013</v>
      </c>
      <c r="F28" s="98">
        <f t="shared" si="0"/>
        <v>5.2885965434788162E-3</v>
      </c>
    </row>
    <row r="29" spans="2:6">
      <c r="B29" s="43" t="s">
        <v>140</v>
      </c>
      <c r="C29" s="12"/>
      <c r="D29" s="12"/>
      <c r="E29" s="12"/>
      <c r="F29" s="12"/>
    </row>
    <row r="30" spans="2:6">
      <c r="B30" s="22" t="s">
        <v>141</v>
      </c>
      <c r="C30" s="12"/>
      <c r="D30" s="12"/>
      <c r="E30" s="12"/>
      <c r="F30" s="12"/>
    </row>
    <row r="31" spans="2:6">
      <c r="B31" s="22" t="s">
        <v>142</v>
      </c>
    </row>
    <row r="32" spans="2:6">
      <c r="B32" s="130" t="s">
        <v>143</v>
      </c>
    </row>
    <row r="34" spans="2:2">
      <c r="B34" s="155"/>
    </row>
  </sheetData>
  <hyperlinks>
    <hyperlink ref="A1" location="Index!A1" display="Index" xr:uid="{2664A76F-ECE0-4F02-9600-87F012FCBA6F}"/>
  </hyperlinks>
  <pageMargins left="0.7" right="0.7" top="0.75" bottom="0.75" header="0.3" footer="0.3"/>
  <pageSetup paperSize="9" scale="97"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22"/>
  <sheetViews>
    <sheetView showGridLines="0" zoomScaleNormal="100" zoomScaleSheetLayoutView="205" workbookViewId="0">
      <selection activeCell="F26" sqref="F26"/>
    </sheetView>
  </sheetViews>
  <sheetFormatPr defaultRowHeight="14.5"/>
  <cols>
    <col min="2" max="2" width="10" customWidth="1"/>
    <col min="3" max="3" width="19.81640625" bestFit="1" customWidth="1"/>
    <col min="7" max="7" width="10.7265625" customWidth="1"/>
    <col min="13" max="13" width="6.54296875" customWidth="1"/>
    <col min="14" max="14" width="16.81640625" customWidth="1"/>
    <col min="15" max="15" width="16.1796875" customWidth="1"/>
    <col min="16" max="16" width="16.81640625" customWidth="1"/>
  </cols>
  <sheetData>
    <row r="1" spans="1:13">
      <c r="A1" s="2" t="s">
        <v>49</v>
      </c>
      <c r="B1" s="113" t="s">
        <v>144</v>
      </c>
      <c r="G1" s="2"/>
      <c r="M1" s="2"/>
    </row>
    <row r="2" spans="1:13" ht="24">
      <c r="B2" s="36" t="s">
        <v>51</v>
      </c>
      <c r="C2" s="36" t="s">
        <v>145</v>
      </c>
    </row>
    <row r="3" spans="1:13">
      <c r="B3" s="38">
        <v>2008</v>
      </c>
      <c r="C3" s="41">
        <v>7</v>
      </c>
    </row>
    <row r="4" spans="1:13">
      <c r="B4" s="38">
        <v>2009</v>
      </c>
      <c r="C4" s="41">
        <v>5</v>
      </c>
    </row>
    <row r="5" spans="1:13">
      <c r="B5" s="38">
        <v>2010</v>
      </c>
      <c r="C5" s="70">
        <v>1</v>
      </c>
    </row>
    <row r="6" spans="1:13">
      <c r="B6" s="38">
        <v>2011</v>
      </c>
      <c r="C6" s="70">
        <v>1</v>
      </c>
    </row>
    <row r="7" spans="1:13">
      <c r="B7" s="38">
        <v>2012</v>
      </c>
      <c r="C7" s="70">
        <v>6</v>
      </c>
    </row>
    <row r="8" spans="1:13">
      <c r="B8" s="38">
        <v>2013</v>
      </c>
      <c r="C8" s="70">
        <v>10</v>
      </c>
    </row>
    <row r="9" spans="1:13">
      <c r="B9" s="38">
        <v>2014</v>
      </c>
      <c r="C9" s="70">
        <v>7</v>
      </c>
    </row>
    <row r="10" spans="1:13">
      <c r="B10" s="38">
        <v>2015</v>
      </c>
      <c r="C10" s="70">
        <v>9</v>
      </c>
    </row>
    <row r="11" spans="1:13">
      <c r="B11" s="38">
        <v>2016</v>
      </c>
      <c r="C11" s="70">
        <v>8</v>
      </c>
    </row>
    <row r="12" spans="1:13">
      <c r="B12" s="38">
        <v>2017</v>
      </c>
      <c r="C12" s="70">
        <v>10</v>
      </c>
    </row>
    <row r="13" spans="1:13">
      <c r="B13" s="38">
        <v>2018</v>
      </c>
      <c r="C13" s="70">
        <v>14</v>
      </c>
    </row>
    <row r="14" spans="1:13">
      <c r="B14" s="38">
        <v>2019</v>
      </c>
      <c r="C14" s="70">
        <v>20</v>
      </c>
    </row>
    <row r="15" spans="1:13">
      <c r="B15" s="27">
        <v>2020</v>
      </c>
      <c r="C15" s="251">
        <v>19</v>
      </c>
    </row>
    <row r="16" spans="1:13">
      <c r="B16" s="10" t="s">
        <v>57</v>
      </c>
      <c r="C16" s="4"/>
    </row>
    <row r="17" spans="2:3">
      <c r="B17" s="10" t="s">
        <v>146</v>
      </c>
      <c r="C17" s="4"/>
    </row>
    <row r="22" spans="2:3" ht="30.65" customHeight="1"/>
  </sheetData>
  <hyperlinks>
    <hyperlink ref="A1" location="Index!A1" display="Index" xr:uid="{2AD6B92C-F70E-4EA9-9667-A7A51149540D}"/>
  </hyperlinks>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K12"/>
  <sheetViews>
    <sheetView showGridLines="0" zoomScaleNormal="100" zoomScaleSheetLayoutView="205" workbookViewId="0"/>
  </sheetViews>
  <sheetFormatPr defaultRowHeight="14.5"/>
  <cols>
    <col min="3" max="3" width="18.81640625" customWidth="1"/>
    <col min="4" max="4" width="19.26953125" customWidth="1"/>
    <col min="11" max="11" width="12.26953125" customWidth="1"/>
  </cols>
  <sheetData>
    <row r="1" spans="1:11">
      <c r="A1" s="2" t="s">
        <v>49</v>
      </c>
      <c r="B1" s="115" t="s">
        <v>251</v>
      </c>
    </row>
    <row r="2" spans="1:11" ht="35.5">
      <c r="B2" s="36" t="s">
        <v>51</v>
      </c>
      <c r="C2" s="36" t="s">
        <v>252</v>
      </c>
      <c r="D2" s="36" t="s">
        <v>253</v>
      </c>
    </row>
    <row r="3" spans="1:11">
      <c r="B3" s="44">
        <v>2018</v>
      </c>
      <c r="C3" s="159">
        <v>373</v>
      </c>
      <c r="D3" s="160">
        <v>0.21</v>
      </c>
    </row>
    <row r="4" spans="1:11">
      <c r="B4" s="214">
        <v>2019</v>
      </c>
      <c r="C4" s="215">
        <v>517</v>
      </c>
      <c r="D4" s="216">
        <v>0.28999999999999998</v>
      </c>
    </row>
    <row r="5" spans="1:11">
      <c r="B5" s="252">
        <v>2020</v>
      </c>
      <c r="C5" s="253">
        <v>136</v>
      </c>
      <c r="D5" s="254">
        <v>0.08</v>
      </c>
    </row>
    <row r="6" spans="1:11">
      <c r="B6" s="10" t="s">
        <v>147</v>
      </c>
      <c r="C6" s="205"/>
      <c r="D6" s="205"/>
      <c r="E6" s="12"/>
      <c r="F6" s="12"/>
    </row>
    <row r="7" spans="1:11">
      <c r="B7" s="11" t="s">
        <v>254</v>
      </c>
      <c r="C7" s="206"/>
      <c r="D7" s="206"/>
      <c r="E7" s="12"/>
      <c r="F7" s="12"/>
    </row>
    <row r="8" spans="1:11" ht="15" customHeight="1">
      <c r="B8" s="196" t="s">
        <v>148</v>
      </c>
      <c r="C8" s="204"/>
      <c r="D8" s="204"/>
      <c r="E8" s="204"/>
      <c r="F8" s="204"/>
      <c r="G8" s="204"/>
      <c r="H8" s="204"/>
      <c r="I8" s="204"/>
      <c r="J8" s="204"/>
      <c r="K8" s="204"/>
    </row>
    <row r="9" spans="1:11">
      <c r="C9" s="155"/>
      <c r="D9" s="155"/>
      <c r="E9" s="155"/>
      <c r="F9" s="155"/>
      <c r="G9" s="155"/>
      <c r="H9" s="155"/>
    </row>
    <row r="12" spans="1:11">
      <c r="B12" s="155"/>
    </row>
  </sheetData>
  <hyperlinks>
    <hyperlink ref="A1" location="Index!A1" display="Index" xr:uid="{3ECB557D-31F4-46E4-AF9F-650F8C9DD4F7}"/>
  </hyperlinks>
  <pageMargins left="0.7" right="0.7" top="0.75" bottom="0.75" header="0.3" footer="0.3"/>
  <pageSetup paperSize="9"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N9"/>
  <sheetViews>
    <sheetView showGridLines="0" zoomScaleNormal="100" zoomScaleSheetLayoutView="205" workbookViewId="0">
      <selection activeCell="E18" sqref="E17:E18"/>
    </sheetView>
  </sheetViews>
  <sheetFormatPr defaultRowHeight="14.5"/>
  <cols>
    <col min="1" max="1" width="6.26953125" customWidth="1"/>
    <col min="2" max="2" width="8" customWidth="1"/>
    <col min="3" max="3" width="12.1796875" customWidth="1"/>
    <col min="4" max="4" width="11.7265625" bestFit="1" customWidth="1"/>
    <col min="5" max="5" width="16.1796875" bestFit="1" customWidth="1"/>
    <col min="6" max="6" width="15.453125" customWidth="1"/>
    <col min="7" max="7" width="13.453125" customWidth="1"/>
    <col min="8" max="8" width="11.1796875" customWidth="1"/>
  </cols>
  <sheetData>
    <row r="1" spans="1:14">
      <c r="A1" s="2" t="s">
        <v>49</v>
      </c>
      <c r="B1" s="292" t="s">
        <v>65</v>
      </c>
      <c r="C1" s="292"/>
      <c r="D1" s="292"/>
    </row>
    <row r="2" spans="1:14">
      <c r="B2" s="115" t="s">
        <v>149</v>
      </c>
      <c r="N2" s="2"/>
    </row>
    <row r="3" spans="1:14" ht="35.5">
      <c r="B3" s="36" t="s">
        <v>51</v>
      </c>
      <c r="C3" s="36" t="s">
        <v>62</v>
      </c>
      <c r="D3" s="36" t="s">
        <v>72</v>
      </c>
      <c r="E3" s="36" t="s">
        <v>91</v>
      </c>
      <c r="F3" s="36" t="s">
        <v>73</v>
      </c>
    </row>
    <row r="4" spans="1:14">
      <c r="B4" s="44">
        <v>2006</v>
      </c>
      <c r="C4" s="81">
        <v>0.53200000000000003</v>
      </c>
      <c r="D4" s="39">
        <v>0.85699999999999998</v>
      </c>
      <c r="E4" s="39">
        <v>-0.32499999999999996</v>
      </c>
      <c r="F4" s="78">
        <v>0.62077012835472578</v>
      </c>
    </row>
    <row r="5" spans="1:14">
      <c r="B5" s="38">
        <v>2011</v>
      </c>
      <c r="C5" s="39">
        <v>0.59599999999999997</v>
      </c>
      <c r="D5" s="39">
        <v>0.877</v>
      </c>
      <c r="E5" s="39">
        <v>-0.28100000000000003</v>
      </c>
      <c r="F5" s="78">
        <v>0.67958950969213228</v>
      </c>
    </row>
    <row r="6" spans="1:14">
      <c r="B6" s="27">
        <v>2016</v>
      </c>
      <c r="C6" s="40">
        <v>0.69599999999999995</v>
      </c>
      <c r="D6" s="40">
        <v>0.9</v>
      </c>
      <c r="E6" s="40">
        <v>-0.20400000000000007</v>
      </c>
      <c r="F6" s="79">
        <v>0.77333333333333321</v>
      </c>
    </row>
    <row r="7" spans="1:14" ht="25" customHeight="1">
      <c r="B7" s="288" t="s">
        <v>259</v>
      </c>
      <c r="C7" s="288"/>
      <c r="D7" s="288"/>
      <c r="E7" s="288"/>
      <c r="F7" s="288"/>
      <c r="G7" s="288"/>
      <c r="H7" s="12"/>
    </row>
    <row r="9" spans="1:14">
      <c r="B9" s="155"/>
    </row>
  </sheetData>
  <mergeCells count="1">
    <mergeCell ref="B1:D1"/>
  </mergeCells>
  <hyperlinks>
    <hyperlink ref="A1" location="Index!A1" display="Index" xr:uid="{A6021B88-8B4C-4A8A-A868-14505C72DC0A}"/>
  </hyperlinks>
  <pageMargins left="0.7" right="0.7" top="0.75" bottom="0.75" header="0.3" footer="0.3"/>
  <pageSetup paperSize="9" orientation="landscape" r:id="rId1"/>
  <headerFooter>
    <oddFooter>&amp;L&amp;1#&amp;"Calibri"&amp;11&amp;K000000OFFICIAL: Sensitive</oddFooter>
  </headerFooter>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054D-3450-4E01-B83A-03F16DBA4FF4}">
  <sheetPr>
    <pageSetUpPr fitToPage="1"/>
  </sheetPr>
  <dimension ref="A1:J19"/>
  <sheetViews>
    <sheetView showGridLines="0" zoomScaleNormal="100" zoomScaleSheetLayoutView="50" workbookViewId="0">
      <selection activeCell="K12" sqref="K12"/>
    </sheetView>
  </sheetViews>
  <sheetFormatPr defaultRowHeight="14.5"/>
  <cols>
    <col min="3" max="3" width="10.453125" customWidth="1"/>
    <col min="4" max="4" width="12.453125" customWidth="1"/>
  </cols>
  <sheetData>
    <row r="1" spans="1:10">
      <c r="A1" s="2" t="s">
        <v>49</v>
      </c>
      <c r="B1" s="116" t="s">
        <v>151</v>
      </c>
      <c r="C1" s="105"/>
      <c r="D1" s="105"/>
    </row>
    <row r="2" spans="1:10" ht="24">
      <c r="A2" s="2"/>
      <c r="B2" s="99" t="s">
        <v>51</v>
      </c>
      <c r="C2" s="99" t="s">
        <v>62</v>
      </c>
      <c r="D2" s="99" t="s">
        <v>72</v>
      </c>
    </row>
    <row r="3" spans="1:10">
      <c r="A3" s="2"/>
      <c r="B3" s="63">
        <v>2010</v>
      </c>
      <c r="C3" s="108">
        <v>0.50900000000000001</v>
      </c>
      <c r="D3" s="108">
        <v>0.77099999999999991</v>
      </c>
    </row>
    <row r="4" spans="1:10">
      <c r="A4" s="2"/>
      <c r="B4" s="63">
        <v>2011</v>
      </c>
      <c r="C4" s="108">
        <v>0.55799999999999994</v>
      </c>
      <c r="D4" s="108">
        <v>0.77300000000000002</v>
      </c>
    </row>
    <row r="5" spans="1:10">
      <c r="B5" s="117">
        <v>2012</v>
      </c>
      <c r="C5" s="108">
        <v>0.52200000000000002</v>
      </c>
      <c r="D5" s="108">
        <v>0.7609999999999999</v>
      </c>
    </row>
    <row r="6" spans="1:10">
      <c r="B6" s="117">
        <v>2013</v>
      </c>
      <c r="C6" s="108">
        <v>0.58200000000000007</v>
      </c>
      <c r="D6" s="108">
        <v>0.79200000000000004</v>
      </c>
    </row>
    <row r="7" spans="1:10">
      <c r="B7" s="117">
        <v>2014</v>
      </c>
      <c r="C7" s="108">
        <v>0.59699999999999998</v>
      </c>
      <c r="D7" s="108">
        <v>0.80099999999999993</v>
      </c>
    </row>
    <row r="8" spans="1:10">
      <c r="B8" s="117">
        <v>2015</v>
      </c>
      <c r="C8" s="108">
        <v>0.65700000000000003</v>
      </c>
      <c r="D8" s="108">
        <v>0.81499999999999995</v>
      </c>
    </row>
    <row r="9" spans="1:10">
      <c r="B9" s="117">
        <v>2016</v>
      </c>
      <c r="C9" s="108">
        <v>0.65599999999999992</v>
      </c>
      <c r="D9" s="108">
        <v>0.82099999999999995</v>
      </c>
    </row>
    <row r="10" spans="1:10">
      <c r="B10" s="117">
        <v>2017</v>
      </c>
      <c r="C10" s="108">
        <v>0.63400000000000001</v>
      </c>
      <c r="D10" s="108">
        <v>0.80799999999999994</v>
      </c>
    </row>
    <row r="11" spans="1:10">
      <c r="B11" s="117">
        <v>2018</v>
      </c>
      <c r="C11" s="161">
        <v>0.628</v>
      </c>
      <c r="D11" s="161">
        <v>0.80200000000000005</v>
      </c>
    </row>
    <row r="12" spans="1:10">
      <c r="B12" s="117">
        <v>2019</v>
      </c>
      <c r="C12" s="203">
        <v>0.58799999999999997</v>
      </c>
      <c r="D12" s="203">
        <v>0.78200000000000003</v>
      </c>
    </row>
    <row r="13" spans="1:10" ht="15.5">
      <c r="B13" s="255" t="s">
        <v>152</v>
      </c>
      <c r="C13" s="256">
        <v>0.60499999999999998</v>
      </c>
      <c r="D13" s="256">
        <v>0.78400000000000003</v>
      </c>
    </row>
    <row r="14" spans="1:10" ht="15.65" customHeight="1">
      <c r="B14" s="10" t="s">
        <v>57</v>
      </c>
      <c r="C14" s="203"/>
      <c r="D14" s="203"/>
    </row>
    <row r="15" spans="1:10" ht="15.65" customHeight="1">
      <c r="B15" s="33" t="s">
        <v>153</v>
      </c>
      <c r="C15" s="225"/>
      <c r="D15" s="225"/>
      <c r="E15" s="225"/>
      <c r="F15" s="225"/>
      <c r="G15" s="225"/>
      <c r="H15" s="225"/>
      <c r="I15" s="225"/>
      <c r="J15" s="225"/>
    </row>
    <row r="16" spans="1:10" ht="15.65" customHeight="1">
      <c r="B16" s="257" t="s">
        <v>154</v>
      </c>
      <c r="C16" s="225"/>
      <c r="D16" s="225"/>
      <c r="E16" s="225"/>
      <c r="F16" s="225"/>
      <c r="G16" s="225"/>
      <c r="H16" s="225"/>
      <c r="I16" s="225"/>
      <c r="J16" s="225"/>
    </row>
    <row r="17" spans="1:5" ht="15.65" customHeight="1">
      <c r="B17" s="257" t="s">
        <v>267</v>
      </c>
      <c r="C17" s="8"/>
      <c r="D17" s="8"/>
    </row>
    <row r="18" spans="1:5" ht="15.65" customHeight="1">
      <c r="B18" s="257" t="s">
        <v>268</v>
      </c>
      <c r="C18" s="8"/>
      <c r="D18" s="8"/>
    </row>
    <row r="19" spans="1:5" ht="15.65" customHeight="1">
      <c r="A19" s="19"/>
      <c r="B19" s="22" t="s">
        <v>155</v>
      </c>
      <c r="C19" s="19"/>
      <c r="D19" s="19"/>
      <c r="E19" s="19"/>
    </row>
  </sheetData>
  <hyperlinks>
    <hyperlink ref="A1" location="Index!A1" display="Index" xr:uid="{7DFA0A73-AEFC-4AE7-9282-1EA2326A2173}"/>
  </hyperlinks>
  <pageMargins left="0.7" right="0.7" top="0.75" bottom="0.75" header="0.3" footer="0.3"/>
  <pageSetup paperSize="9" scale="37"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N15"/>
  <sheetViews>
    <sheetView showGridLines="0" zoomScaleNormal="100" zoomScaleSheetLayoutView="265" workbookViewId="0">
      <selection activeCell="B12" sqref="B12:C12"/>
    </sheetView>
  </sheetViews>
  <sheetFormatPr defaultRowHeight="14.5"/>
  <cols>
    <col min="3" max="3" width="21.7265625" bestFit="1" customWidth="1"/>
  </cols>
  <sheetData>
    <row r="1" spans="1:14">
      <c r="A1" s="2" t="s">
        <v>49</v>
      </c>
      <c r="B1" s="112" t="s">
        <v>156</v>
      </c>
      <c r="C1" s="16"/>
    </row>
    <row r="2" spans="1:14" ht="11.25" customHeight="1">
      <c r="B2" s="46" t="s">
        <v>51</v>
      </c>
      <c r="C2" s="47" t="s">
        <v>157</v>
      </c>
      <c r="N2" s="2"/>
    </row>
    <row r="3" spans="1:14">
      <c r="B3" s="48">
        <v>2011</v>
      </c>
      <c r="C3" s="69">
        <v>272</v>
      </c>
    </row>
    <row r="4" spans="1:14">
      <c r="B4" s="48">
        <v>2012</v>
      </c>
      <c r="C4" s="69">
        <v>354</v>
      </c>
    </row>
    <row r="5" spans="1:14">
      <c r="B5" s="48">
        <v>2013</v>
      </c>
      <c r="C5" s="69">
        <v>380</v>
      </c>
    </row>
    <row r="6" spans="1:14">
      <c r="B6" s="48">
        <v>2014</v>
      </c>
      <c r="C6" s="69">
        <v>512</v>
      </c>
    </row>
    <row r="7" spans="1:14">
      <c r="B7" s="48">
        <v>2015</v>
      </c>
      <c r="C7" s="69">
        <v>560</v>
      </c>
    </row>
    <row r="8" spans="1:14">
      <c r="B8" s="48">
        <v>2016</v>
      </c>
      <c r="C8" s="69">
        <v>570</v>
      </c>
    </row>
    <row r="9" spans="1:14">
      <c r="B9" s="48">
        <v>2017</v>
      </c>
      <c r="C9" s="69">
        <v>523</v>
      </c>
    </row>
    <row r="10" spans="1:14">
      <c r="B10" s="48">
        <v>2018</v>
      </c>
      <c r="C10" s="69">
        <v>594</v>
      </c>
    </row>
    <row r="11" spans="1:14">
      <c r="B11" s="48">
        <v>2019</v>
      </c>
      <c r="C11" s="69">
        <v>688</v>
      </c>
    </row>
    <row r="12" spans="1:14">
      <c r="B12" s="46">
        <v>2020</v>
      </c>
      <c r="C12" s="258">
        <v>677</v>
      </c>
    </row>
    <row r="13" spans="1:14">
      <c r="B13" s="22" t="s">
        <v>158</v>
      </c>
      <c r="C13" s="49"/>
    </row>
    <row r="14" spans="1:14">
      <c r="B14" s="50" t="s">
        <v>159</v>
      </c>
      <c r="C14" s="45"/>
    </row>
    <row r="15" spans="1:14">
      <c r="B15" s="22"/>
      <c r="C15" s="12"/>
    </row>
  </sheetData>
  <hyperlinks>
    <hyperlink ref="A1" location="Index!A1" display="Index" xr:uid="{62413E95-1E39-4A49-BF06-1FEE4E2B8473}"/>
  </hyperlinks>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6682-9CF4-4FE2-B02B-5D6215CFE6BE}">
  <dimension ref="A1:K39"/>
  <sheetViews>
    <sheetView showGridLines="0" zoomScaleNormal="100" zoomScaleSheetLayoutView="190" workbookViewId="0">
      <selection activeCell="H24" sqref="H24"/>
    </sheetView>
  </sheetViews>
  <sheetFormatPr defaultRowHeight="14.5"/>
  <cols>
    <col min="2" max="2" width="33.1796875" customWidth="1"/>
    <col min="7" max="7" width="2.54296875" customWidth="1"/>
  </cols>
  <sheetData>
    <row r="1" spans="1:11">
      <c r="A1" s="2" t="s">
        <v>49</v>
      </c>
      <c r="B1" s="112" t="s">
        <v>160</v>
      </c>
      <c r="C1" s="52"/>
      <c r="D1" s="52"/>
      <c r="E1" s="127"/>
      <c r="F1" s="127"/>
      <c r="G1" s="127"/>
    </row>
    <row r="2" spans="1:11" ht="15" customHeight="1">
      <c r="A2" s="2"/>
      <c r="B2" s="54" t="s">
        <v>38</v>
      </c>
      <c r="C2" s="303" t="s">
        <v>137</v>
      </c>
      <c r="D2" s="303"/>
      <c r="E2" s="303"/>
      <c r="F2" s="304"/>
      <c r="G2" s="285"/>
      <c r="H2" s="305" t="s">
        <v>138</v>
      </c>
      <c r="I2" s="305"/>
      <c r="J2" s="305"/>
      <c r="K2" s="305"/>
    </row>
    <row r="3" spans="1:11">
      <c r="B3" s="128" t="s">
        <v>51</v>
      </c>
      <c r="C3" s="129">
        <v>2009</v>
      </c>
      <c r="D3" s="129">
        <v>2018</v>
      </c>
      <c r="E3" s="129">
        <v>2019</v>
      </c>
      <c r="F3" s="282">
        <v>2020</v>
      </c>
      <c r="G3" s="283"/>
      <c r="H3" s="129">
        <v>2009</v>
      </c>
      <c r="I3" s="129">
        <v>2018</v>
      </c>
      <c r="J3" s="129">
        <v>2019</v>
      </c>
      <c r="K3" s="284">
        <v>2020</v>
      </c>
    </row>
    <row r="4" spans="1:11">
      <c r="B4" s="51" t="s">
        <v>161</v>
      </c>
      <c r="C4" s="62">
        <v>0.60854092526690395</v>
      </c>
      <c r="D4" s="66">
        <v>0.65200000000000002</v>
      </c>
      <c r="E4" s="207">
        <v>0.628</v>
      </c>
      <c r="F4" s="259">
        <v>0.628</v>
      </c>
      <c r="G4" s="66"/>
      <c r="H4" s="62">
        <v>0.72532913899568918</v>
      </c>
      <c r="I4" s="66">
        <v>0.752</v>
      </c>
      <c r="J4" s="208">
        <v>0.753</v>
      </c>
      <c r="K4" s="152">
        <v>74.599999999999994</v>
      </c>
    </row>
    <row r="5" spans="1:11">
      <c r="B5" s="145" t="s">
        <v>162</v>
      </c>
      <c r="C5" s="146">
        <v>9.6085409252669035E-2</v>
      </c>
      <c r="D5" s="148">
        <v>0.155</v>
      </c>
      <c r="E5" s="209">
        <v>0.17299999999999999</v>
      </c>
      <c r="F5">
        <v>16.399999999999999</v>
      </c>
      <c r="G5" s="148"/>
      <c r="H5" s="146">
        <v>7.9721542584178032E-2</v>
      </c>
      <c r="I5" s="148">
        <v>0.08</v>
      </c>
      <c r="J5" s="29">
        <v>8.1000000000000003E-2</v>
      </c>
      <c r="K5">
        <v>8</v>
      </c>
    </row>
    <row r="6" spans="1:11">
      <c r="B6" s="145" t="s">
        <v>163</v>
      </c>
      <c r="C6" s="146">
        <v>0.28825622775800713</v>
      </c>
      <c r="D6" s="148">
        <v>0.32900000000000001</v>
      </c>
      <c r="E6" s="209">
        <v>0.29799999999999999</v>
      </c>
      <c r="F6">
        <v>32.5</v>
      </c>
      <c r="G6" s="148"/>
      <c r="H6" s="146">
        <v>0.46353256437143192</v>
      </c>
      <c r="I6" s="148">
        <v>0.55100000000000005</v>
      </c>
      <c r="J6" s="29">
        <v>0.54400000000000004</v>
      </c>
      <c r="K6">
        <v>54.7</v>
      </c>
    </row>
    <row r="7" spans="1:11">
      <c r="B7" s="149" t="s">
        <v>164</v>
      </c>
      <c r="C7" s="146">
        <v>0.22419928825622776</v>
      </c>
      <c r="D7" s="150">
        <v>0.16800000000000001</v>
      </c>
      <c r="E7" s="210">
        <v>0.157</v>
      </c>
      <c r="F7">
        <v>13.9</v>
      </c>
      <c r="G7" s="150"/>
      <c r="H7" s="146">
        <v>0.18207503204007922</v>
      </c>
      <c r="I7" s="150">
        <v>0.121</v>
      </c>
      <c r="J7" s="29">
        <v>0.128</v>
      </c>
      <c r="K7">
        <v>11.9</v>
      </c>
    </row>
    <row r="8" spans="1:11">
      <c r="B8" s="51" t="s">
        <v>165</v>
      </c>
      <c r="C8" s="62">
        <v>0.3914590747330961</v>
      </c>
      <c r="D8" s="62">
        <f>1-D4</f>
        <v>0.34799999999999998</v>
      </c>
      <c r="E8" s="62">
        <v>0.372</v>
      </c>
      <c r="F8" s="152">
        <v>37.200000000000003</v>
      </c>
      <c r="G8" s="62"/>
      <c r="H8" s="62">
        <v>0.27467086100431087</v>
      </c>
      <c r="I8" s="62">
        <v>0.248</v>
      </c>
      <c r="J8" s="208">
        <v>0.246</v>
      </c>
      <c r="K8" s="152">
        <v>25.4</v>
      </c>
    </row>
    <row r="9" spans="1:11">
      <c r="B9" s="145" t="s">
        <v>166</v>
      </c>
      <c r="C9" s="146">
        <v>0.18505338078291814</v>
      </c>
      <c r="D9" s="146">
        <v>0.247</v>
      </c>
      <c r="E9" s="146">
        <v>0.29199999999999998</v>
      </c>
      <c r="F9">
        <v>23.2</v>
      </c>
      <c r="G9" s="146"/>
      <c r="H9" s="146">
        <v>0.12181055574973786</v>
      </c>
      <c r="I9" s="146">
        <v>0.19800000000000001</v>
      </c>
      <c r="J9" s="29">
        <v>0.19500000000000001</v>
      </c>
      <c r="K9">
        <v>17.600000000000001</v>
      </c>
    </row>
    <row r="10" spans="1:11">
      <c r="B10" s="145" t="s">
        <v>167</v>
      </c>
      <c r="C10" s="146">
        <f>C8-C9</f>
        <v>0.20640569395017797</v>
      </c>
      <c r="D10" s="147">
        <f>D8-D9</f>
        <v>0.10099999999999998</v>
      </c>
      <c r="E10" s="147">
        <v>0.08</v>
      </c>
      <c r="F10" s="260">
        <v>0.14000000000000001</v>
      </c>
      <c r="G10" s="146"/>
      <c r="H10" s="147">
        <v>0.152860305254573</v>
      </c>
      <c r="I10" s="147">
        <v>4.9999999999999989E-2</v>
      </c>
      <c r="J10" s="32">
        <v>5.0999999999999997E-2</v>
      </c>
      <c r="K10" s="16">
        <v>7.8</v>
      </c>
    </row>
    <row r="11" spans="1:11">
      <c r="B11" s="299" t="s">
        <v>168</v>
      </c>
      <c r="C11" s="299"/>
      <c r="D11" s="300"/>
      <c r="E11" s="68"/>
      <c r="F11" s="68"/>
      <c r="G11" s="68"/>
    </row>
    <row r="12" spans="1:11" ht="13.5" customHeight="1">
      <c r="B12" s="301" t="s">
        <v>169</v>
      </c>
      <c r="C12" s="301"/>
      <c r="D12" s="301"/>
      <c r="E12" s="109"/>
      <c r="F12" s="109"/>
      <c r="G12" s="109"/>
    </row>
    <row r="13" spans="1:11">
      <c r="B13" s="59" t="s">
        <v>170</v>
      </c>
      <c r="C13" s="59"/>
      <c r="D13" s="59"/>
      <c r="E13" s="59"/>
      <c r="F13" s="59"/>
      <c r="G13" s="109"/>
    </row>
    <row r="14" spans="1:11">
      <c r="B14" s="59" t="s">
        <v>171</v>
      </c>
      <c r="C14" s="59"/>
      <c r="D14" s="59"/>
      <c r="E14" s="59"/>
      <c r="F14" s="59"/>
      <c r="G14" s="59"/>
    </row>
    <row r="15" spans="1:11">
      <c r="B15" s="302" t="s">
        <v>172</v>
      </c>
      <c r="C15" s="302"/>
      <c r="D15" s="302"/>
      <c r="E15" s="110"/>
      <c r="F15" s="110"/>
      <c r="G15" s="110"/>
    </row>
    <row r="16" spans="1:11">
      <c r="B16" s="22" t="s">
        <v>173</v>
      </c>
    </row>
    <row r="17" spans="2:6">
      <c r="B17" s="7"/>
    </row>
    <row r="20" spans="2:6">
      <c r="B20" s="145"/>
      <c r="D20" s="176"/>
      <c r="E20" s="176"/>
      <c r="F20" s="176"/>
    </row>
    <row r="21" spans="2:6">
      <c r="B21" s="145"/>
      <c r="D21" s="176"/>
      <c r="E21" s="176"/>
      <c r="F21" s="176"/>
    </row>
    <row r="22" spans="2:6">
      <c r="B22" s="145"/>
      <c r="D22" s="176"/>
      <c r="E22" s="176"/>
      <c r="F22" s="176"/>
    </row>
    <row r="23" spans="2:6">
      <c r="B23" s="145"/>
      <c r="D23" s="176"/>
      <c r="E23" s="176"/>
      <c r="F23" s="176"/>
    </row>
    <row r="24" spans="2:6">
      <c r="B24" s="149"/>
      <c r="D24" s="176"/>
      <c r="E24" s="176"/>
      <c r="F24" s="176"/>
    </row>
    <row r="25" spans="2:6">
      <c r="B25" s="149"/>
      <c r="D25" s="176"/>
      <c r="E25" s="176"/>
      <c r="F25" s="176"/>
    </row>
    <row r="26" spans="2:6">
      <c r="B26" s="145"/>
      <c r="D26" s="176"/>
      <c r="E26" s="176"/>
      <c r="F26" s="176"/>
    </row>
    <row r="27" spans="2:6">
      <c r="B27" s="145"/>
      <c r="D27" s="176"/>
      <c r="E27" s="176"/>
      <c r="F27" s="176"/>
    </row>
    <row r="28" spans="2:6">
      <c r="B28" s="145"/>
      <c r="D28" s="176"/>
      <c r="E28" s="176"/>
      <c r="F28" s="176"/>
    </row>
    <row r="29" spans="2:6">
      <c r="B29" s="145"/>
      <c r="D29" s="176"/>
      <c r="E29" s="176"/>
      <c r="F29" s="176"/>
    </row>
    <row r="30" spans="2:6">
      <c r="B30" s="149"/>
    </row>
    <row r="31" spans="2:6">
      <c r="B31" s="149"/>
    </row>
    <row r="34" spans="2:2">
      <c r="B34" s="145"/>
    </row>
    <row r="35" spans="2:2">
      <c r="B35" s="145"/>
    </row>
    <row r="38" spans="2:2">
      <c r="B38" s="145"/>
    </row>
    <row r="39" spans="2:2">
      <c r="B39" s="145"/>
    </row>
  </sheetData>
  <mergeCells count="5">
    <mergeCell ref="B11:D11"/>
    <mergeCell ref="B12:D12"/>
    <mergeCell ref="B15:D15"/>
    <mergeCell ref="C2:F2"/>
    <mergeCell ref="H2:K2"/>
  </mergeCells>
  <hyperlinks>
    <hyperlink ref="A1" location="Index!A1" display="Index" xr:uid="{1F1FD11D-A6B8-4869-A20C-57704F2D4F4E}"/>
  </hyperlinks>
  <pageMargins left="0.7" right="0.7" top="0.75" bottom="0.75" header="0.3" footer="0.3"/>
  <pageSetup paperSize="9" orientation="landscape" r:id="rId1"/>
  <headerFooter>
    <oddFooter>&amp;L&amp;1#&amp;"Calibri"&amp;11&amp;K000000OFFICIAL: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12"/>
  <sheetViews>
    <sheetView showGridLines="0" zoomScaleNormal="100" zoomScaleSheetLayoutView="235" workbookViewId="0">
      <selection activeCell="B1" sqref="B1:D1"/>
    </sheetView>
  </sheetViews>
  <sheetFormatPr defaultRowHeight="14.5"/>
  <cols>
    <col min="2" max="2" width="38.453125" style="3" customWidth="1"/>
    <col min="3" max="3" width="14.7265625" style="3" customWidth="1"/>
    <col min="4" max="4" width="12.26953125" style="3" customWidth="1"/>
    <col min="6" max="6" width="12.453125" customWidth="1"/>
    <col min="9" max="9" width="9.26953125" customWidth="1"/>
    <col min="19" max="19" width="9.1796875" customWidth="1"/>
  </cols>
  <sheetData>
    <row r="1" spans="1:9">
      <c r="A1" s="2" t="s">
        <v>49</v>
      </c>
      <c r="B1" s="292" t="s">
        <v>65</v>
      </c>
      <c r="C1" s="292"/>
      <c r="D1" s="292"/>
    </row>
    <row r="2" spans="1:9" ht="36" customHeight="1">
      <c r="B2" s="126" t="s">
        <v>174</v>
      </c>
      <c r="C2" s="60"/>
      <c r="D2" s="60"/>
      <c r="E2" s="60"/>
      <c r="F2" s="60"/>
    </row>
    <row r="3" spans="1:9" ht="23">
      <c r="B3" s="61" t="s">
        <v>175</v>
      </c>
      <c r="C3" s="55" t="s">
        <v>52</v>
      </c>
      <c r="D3" s="55" t="s">
        <v>176</v>
      </c>
      <c r="E3" s="55" t="s">
        <v>62</v>
      </c>
      <c r="F3" s="55" t="s">
        <v>72</v>
      </c>
    </row>
    <row r="4" spans="1:9">
      <c r="B4" s="84" t="s">
        <v>177</v>
      </c>
      <c r="C4" s="89">
        <v>3820</v>
      </c>
      <c r="D4" s="89">
        <v>447769</v>
      </c>
      <c r="E4" s="87">
        <v>0.53772522522522526</v>
      </c>
      <c r="F4" s="87">
        <v>0.75809018477822887</v>
      </c>
    </row>
    <row r="5" spans="1:9">
      <c r="B5" s="84" t="s">
        <v>178</v>
      </c>
      <c r="C5" s="89">
        <v>1186</v>
      </c>
      <c r="D5" s="89">
        <v>78515</v>
      </c>
      <c r="E5" s="87">
        <v>0.1669481981981982</v>
      </c>
      <c r="F5" s="87">
        <v>0.13292892285500479</v>
      </c>
      <c r="G5" s="68"/>
      <c r="H5" s="68"/>
      <c r="I5" s="68"/>
    </row>
    <row r="6" spans="1:9">
      <c r="B6" s="84" t="s">
        <v>179</v>
      </c>
      <c r="C6" s="89">
        <v>1842</v>
      </c>
      <c r="D6" s="89">
        <v>58834</v>
      </c>
      <c r="E6" s="91">
        <v>0.25929054054054052</v>
      </c>
      <c r="F6" s="91">
        <v>9.9608230876282899E-2</v>
      </c>
      <c r="G6" s="59"/>
      <c r="H6" s="59"/>
      <c r="I6" s="59"/>
    </row>
    <row r="7" spans="1:9">
      <c r="B7" s="85" t="s">
        <v>180</v>
      </c>
      <c r="C7" s="90">
        <v>256</v>
      </c>
      <c r="D7" s="90">
        <v>5536</v>
      </c>
      <c r="E7" s="88">
        <v>3.6036036036036112E-2</v>
      </c>
      <c r="F7" s="88">
        <v>9.3726614904834308E-3</v>
      </c>
      <c r="G7" s="59"/>
    </row>
    <row r="8" spans="1:9">
      <c r="B8" s="93" t="s">
        <v>181</v>
      </c>
      <c r="C8" s="86"/>
      <c r="D8" s="86"/>
      <c r="E8" s="59"/>
      <c r="F8" s="59"/>
    </row>
    <row r="9" spans="1:9">
      <c r="B9" s="92" t="s">
        <v>182</v>
      </c>
    </row>
    <row r="10" spans="1:9">
      <c r="B10" s="22" t="s">
        <v>150</v>
      </c>
    </row>
    <row r="12" spans="1:9">
      <c r="B12" s="155"/>
    </row>
  </sheetData>
  <mergeCells count="1">
    <mergeCell ref="B1:D1"/>
  </mergeCells>
  <hyperlinks>
    <hyperlink ref="A1" location="Index!A1" display="Index" xr:uid="{FEEA1E7B-6727-4621-A896-C01FDEC05625}"/>
  </hyperlinks>
  <pageMargins left="0.7" right="0.7" top="0.75" bottom="0.75" header="0.3" footer="0.3"/>
  <pageSetup paperSize="9" orientation="landscape" r:id="rId1"/>
  <headerFooter>
    <oddFooter>&amp;L&amp;1#&amp;"Calibri"&amp;11&amp;K000000OFFICIAL: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Z1048576"/>
  <sheetViews>
    <sheetView showGridLines="0" zoomScaleNormal="100" zoomScaleSheetLayoutView="190" workbookViewId="0">
      <selection activeCell="K22" sqref="K22"/>
    </sheetView>
  </sheetViews>
  <sheetFormatPr defaultRowHeight="14.5"/>
  <cols>
    <col min="3" max="3" width="15" customWidth="1"/>
    <col min="4" max="5" width="15.81640625" customWidth="1"/>
    <col min="6" max="6" width="15.26953125" customWidth="1"/>
    <col min="7" max="7" width="16.54296875" customWidth="1"/>
    <col min="8" max="8" width="15.54296875" customWidth="1"/>
    <col min="9" max="10" width="16.54296875" customWidth="1"/>
    <col min="11" max="11" width="20.54296875" customWidth="1"/>
    <col min="12" max="12" width="20.7265625" customWidth="1"/>
    <col min="13" max="13" width="15.453125" customWidth="1"/>
    <col min="14" max="14" width="14.26953125" customWidth="1"/>
    <col min="15" max="15" width="16.54296875" customWidth="1"/>
    <col min="18" max="18" width="34.7265625" customWidth="1"/>
  </cols>
  <sheetData>
    <row r="1" spans="1:12">
      <c r="A1" s="2" t="s">
        <v>49</v>
      </c>
      <c r="B1" s="112" t="s">
        <v>183</v>
      </c>
      <c r="C1" s="16"/>
      <c r="D1" s="16"/>
      <c r="E1" s="16"/>
      <c r="F1" s="16"/>
      <c r="G1" s="16"/>
      <c r="H1" s="96"/>
      <c r="I1" s="96"/>
      <c r="J1" s="96"/>
      <c r="K1" s="96"/>
      <c r="L1" s="96"/>
    </row>
    <row r="2" spans="1:12" ht="57.5">
      <c r="B2" s="46" t="s">
        <v>51</v>
      </c>
      <c r="C2" s="144" t="s">
        <v>184</v>
      </c>
      <c r="D2" s="144" t="s">
        <v>185</v>
      </c>
      <c r="E2" s="144" t="s">
        <v>257</v>
      </c>
      <c r="F2" s="144" t="s">
        <v>186</v>
      </c>
      <c r="G2" s="144" t="s">
        <v>187</v>
      </c>
      <c r="H2" s="144" t="s">
        <v>188</v>
      </c>
      <c r="I2" s="144" t="s">
        <v>189</v>
      </c>
      <c r="J2" s="144" t="s">
        <v>258</v>
      </c>
      <c r="K2" s="144" t="s">
        <v>190</v>
      </c>
      <c r="L2" s="144" t="s">
        <v>191</v>
      </c>
    </row>
    <row r="3" spans="1:12" ht="14.5" customHeight="1">
      <c r="B3" s="306" t="s">
        <v>192</v>
      </c>
      <c r="C3" s="306"/>
      <c r="D3" s="306"/>
      <c r="E3" s="306"/>
      <c r="F3" s="306"/>
      <c r="G3" s="306"/>
      <c r="H3" s="306"/>
      <c r="I3" s="306"/>
      <c r="J3" s="306"/>
      <c r="K3" s="306"/>
      <c r="L3" s="306"/>
    </row>
    <row r="4" spans="1:12">
      <c r="A4" s="125"/>
      <c r="B4" s="226">
        <v>2015</v>
      </c>
      <c r="C4" s="227">
        <v>3897</v>
      </c>
      <c r="D4" s="227">
        <v>745</v>
      </c>
      <c r="E4" s="286">
        <f>D4/C4</f>
        <v>0.19117269694636901</v>
      </c>
      <c r="F4" s="175">
        <v>0.45382555025037846</v>
      </c>
      <c r="G4" s="175">
        <v>8.6759054384534767E-2</v>
      </c>
      <c r="H4" s="227">
        <v>207037</v>
      </c>
      <c r="I4" s="178">
        <v>52195</v>
      </c>
      <c r="J4" s="286">
        <f>I4/H4</f>
        <v>0.25210469626202081</v>
      </c>
      <c r="K4" s="175">
        <v>0.32957179242279527</v>
      </c>
      <c r="L4" s="175">
        <v>8.3086596625278578E-2</v>
      </c>
    </row>
    <row r="5" spans="1:12">
      <c r="A5" s="125"/>
      <c r="B5" s="226">
        <v>2016</v>
      </c>
      <c r="C5" s="229">
        <v>3706</v>
      </c>
      <c r="D5" s="229">
        <v>596</v>
      </c>
      <c r="E5" s="286">
        <f t="shared" ref="E5:E9" si="0">D5/C5</f>
        <v>0.16082029141932003</v>
      </c>
      <c r="F5" s="175">
        <v>0.43158262489810179</v>
      </c>
      <c r="G5" s="175">
        <v>6.9407243507627808E-2</v>
      </c>
      <c r="H5" s="229">
        <v>177683</v>
      </c>
      <c r="I5" s="178">
        <v>38672</v>
      </c>
      <c r="J5" s="286">
        <f t="shared" ref="J5:J9" si="1">I5/H5</f>
        <v>0.21764603254109846</v>
      </c>
      <c r="K5" s="175">
        <v>0.28284463546641198</v>
      </c>
      <c r="L5" s="175">
        <v>6.1560012734797838E-2</v>
      </c>
    </row>
    <row r="6" spans="1:12">
      <c r="B6" s="226">
        <v>2017</v>
      </c>
      <c r="C6" s="229">
        <v>4117</v>
      </c>
      <c r="D6" s="229">
        <v>674</v>
      </c>
      <c r="E6" s="286">
        <f t="shared" si="0"/>
        <v>0.16371144036920088</v>
      </c>
      <c r="F6" s="175">
        <v>0.47944567369279145</v>
      </c>
      <c r="G6" s="175">
        <v>7.8490741819028764E-2</v>
      </c>
      <c r="H6" s="229">
        <v>169671</v>
      </c>
      <c r="I6" s="178">
        <v>39463</v>
      </c>
      <c r="J6" s="286">
        <f t="shared" si="1"/>
        <v>0.23258541530373489</v>
      </c>
      <c r="K6" s="175">
        <v>0.27009073543457496</v>
      </c>
      <c r="L6" s="175">
        <v>6.2819165870741808E-2</v>
      </c>
    </row>
    <row r="7" spans="1:12">
      <c r="B7" s="226">
        <v>2018</v>
      </c>
      <c r="C7" s="229">
        <v>3908</v>
      </c>
      <c r="D7" s="229">
        <v>784</v>
      </c>
      <c r="E7" s="286">
        <f t="shared" si="0"/>
        <v>0.20061412487205732</v>
      </c>
      <c r="F7" s="175">
        <v>0.45510655642249914</v>
      </c>
      <c r="G7" s="175">
        <v>9.1300803540235245E-2</v>
      </c>
      <c r="H7" s="229">
        <v>148101</v>
      </c>
      <c r="I7" s="178">
        <v>42565</v>
      </c>
      <c r="J7" s="286">
        <f t="shared" si="1"/>
        <v>0.28740521671021801</v>
      </c>
      <c r="K7" s="175">
        <v>0.23575453677172875</v>
      </c>
      <c r="L7" s="175">
        <v>6.775708373129577E-2</v>
      </c>
    </row>
    <row r="8" spans="1:12" ht="14.5" customHeight="1">
      <c r="B8" s="226">
        <v>2019</v>
      </c>
      <c r="C8" s="229">
        <v>5739</v>
      </c>
      <c r="D8" s="229">
        <v>768</v>
      </c>
      <c r="E8" s="286">
        <f t="shared" si="0"/>
        <v>0.1338212232096184</v>
      </c>
      <c r="F8" s="175">
        <v>0.66833585652730876</v>
      </c>
      <c r="G8" s="175">
        <v>8.9437521835332476E-2</v>
      </c>
      <c r="H8" s="229">
        <v>148562</v>
      </c>
      <c r="I8" s="180">
        <v>38347</v>
      </c>
      <c r="J8" s="286">
        <f t="shared" si="1"/>
        <v>0.2581211884600369</v>
      </c>
      <c r="K8" s="175">
        <v>0.23648837949697549</v>
      </c>
      <c r="L8" s="175">
        <v>6.1042661572747535E-2</v>
      </c>
    </row>
    <row r="9" spans="1:12">
      <c r="A9" s="125"/>
      <c r="B9" s="261">
        <v>2020</v>
      </c>
      <c r="C9" s="265">
        <v>4215</v>
      </c>
      <c r="D9" s="265">
        <v>567</v>
      </c>
      <c r="E9" s="287">
        <f t="shared" si="0"/>
        <v>0.13451957295373665</v>
      </c>
      <c r="F9" s="266">
        <v>0.49085827413532085</v>
      </c>
      <c r="G9" s="266">
        <v>6.6030045417491551E-2</v>
      </c>
      <c r="H9" s="265">
        <v>134938</v>
      </c>
      <c r="I9" s="264">
        <v>27229</v>
      </c>
      <c r="J9" s="287">
        <f t="shared" si="1"/>
        <v>0.20178896974906993</v>
      </c>
      <c r="K9" s="267">
        <v>0.21480101878382682</v>
      </c>
      <c r="L9" s="241">
        <v>4.3344476281439032E-2</v>
      </c>
    </row>
    <row r="10" spans="1:12">
      <c r="A10" s="125"/>
      <c r="B10" s="307" t="s">
        <v>193</v>
      </c>
      <c r="C10" s="307"/>
      <c r="D10" s="307"/>
      <c r="E10" s="307"/>
      <c r="F10" s="307"/>
      <c r="G10" s="307"/>
      <c r="H10" s="307"/>
      <c r="I10" s="307"/>
      <c r="J10" s="307"/>
      <c r="K10" s="307"/>
      <c r="L10" s="307"/>
    </row>
    <row r="11" spans="1:12">
      <c r="A11" s="125"/>
      <c r="B11" s="226">
        <v>2015</v>
      </c>
      <c r="C11" s="69">
        <v>189</v>
      </c>
      <c r="D11" s="69">
        <v>53</v>
      </c>
      <c r="E11" s="286">
        <f>D11/C11</f>
        <v>0.28042328042328041</v>
      </c>
      <c r="F11" s="175">
        <v>2.2010015139163851E-2</v>
      </c>
      <c r="G11" s="175">
        <v>6.1721206474903926E-3</v>
      </c>
      <c r="H11" s="177">
        <v>20559</v>
      </c>
      <c r="I11" s="178">
        <v>6618</v>
      </c>
      <c r="J11" s="286">
        <f>I11/H11</f>
        <v>0.32190281628483874</v>
      </c>
      <c r="K11" s="175">
        <v>3.2726838586437441E-2</v>
      </c>
      <c r="L11" s="175">
        <v>1.0534861509073543E-2</v>
      </c>
    </row>
    <row r="12" spans="1:12">
      <c r="A12" s="125"/>
      <c r="B12" s="226">
        <v>2016</v>
      </c>
      <c r="C12" s="69">
        <v>234</v>
      </c>
      <c r="D12" s="231">
        <v>51</v>
      </c>
      <c r="E12" s="286">
        <f t="shared" ref="E12:E16" si="2">D12/C12</f>
        <v>0.21794871794871795</v>
      </c>
      <c r="F12" s="175">
        <v>2.7250494934202864E-2</v>
      </c>
      <c r="G12" s="175">
        <v>5.9392104343775473E-3</v>
      </c>
      <c r="H12" s="227">
        <v>20327</v>
      </c>
      <c r="I12" s="180">
        <v>6740</v>
      </c>
      <c r="J12" s="286">
        <f t="shared" ref="J12:J16" si="3">I12/H12</f>
        <v>0.33157868844394156</v>
      </c>
      <c r="K12" s="175">
        <v>3.2357529449219991E-2</v>
      </c>
      <c r="L12" s="175">
        <v>1.0729067176058579E-2</v>
      </c>
    </row>
    <row r="13" spans="1:12">
      <c r="B13" s="226">
        <v>2017</v>
      </c>
      <c r="C13" s="69">
        <v>255</v>
      </c>
      <c r="D13" s="231">
        <v>59</v>
      </c>
      <c r="E13" s="286">
        <f t="shared" si="2"/>
        <v>0.23137254901960785</v>
      </c>
      <c r="F13" s="175">
        <v>2.9696052171887737E-2</v>
      </c>
      <c r="G13" s="175">
        <v>6.8708512868289277E-3</v>
      </c>
      <c r="H13" s="227">
        <v>20424</v>
      </c>
      <c r="I13" s="180">
        <v>6874</v>
      </c>
      <c r="J13" s="286">
        <f t="shared" si="3"/>
        <v>0.33656482569526047</v>
      </c>
      <c r="K13" s="175">
        <v>3.2511938872970395E-2</v>
      </c>
      <c r="L13" s="175">
        <v>1.0942375039796243E-2</v>
      </c>
    </row>
    <row r="14" spans="1:12">
      <c r="B14" s="226">
        <v>2018</v>
      </c>
      <c r="C14" s="69">
        <v>288</v>
      </c>
      <c r="D14" s="231">
        <v>66</v>
      </c>
      <c r="E14" s="286">
        <f t="shared" si="2"/>
        <v>0.22916666666666666</v>
      </c>
      <c r="F14" s="175">
        <v>3.3539070688249677E-2</v>
      </c>
      <c r="G14" s="175">
        <v>7.686037032723885E-3</v>
      </c>
      <c r="H14" s="227">
        <v>19884</v>
      </c>
      <c r="I14" s="180">
        <v>5925</v>
      </c>
      <c r="J14" s="286">
        <f t="shared" si="3"/>
        <v>0.29797827398913701</v>
      </c>
      <c r="K14" s="175">
        <v>3.16523400191022E-2</v>
      </c>
      <c r="L14" s="175">
        <v>9.4317096466093597E-3</v>
      </c>
    </row>
    <row r="15" spans="1:12">
      <c r="B15" s="226">
        <v>2019</v>
      </c>
      <c r="C15" s="69">
        <v>294</v>
      </c>
      <c r="D15" s="231">
        <v>76</v>
      </c>
      <c r="E15" s="286">
        <f t="shared" si="2"/>
        <v>0.25850340136054423</v>
      </c>
      <c r="F15" s="175">
        <v>3.4237801327588212E-2</v>
      </c>
      <c r="G15" s="175">
        <v>8.8505880982881098E-3</v>
      </c>
      <c r="H15" s="227">
        <v>21724</v>
      </c>
      <c r="I15" s="180">
        <v>6500</v>
      </c>
      <c r="J15" s="286">
        <f t="shared" si="3"/>
        <v>0.29920824894126313</v>
      </c>
      <c r="K15" s="175">
        <v>3.4581343521171599E-2</v>
      </c>
      <c r="L15" s="175">
        <v>1.0347023241006049E-2</v>
      </c>
    </row>
    <row r="16" spans="1:12">
      <c r="B16" s="261">
        <v>2020</v>
      </c>
      <c r="C16" s="258">
        <v>300</v>
      </c>
      <c r="D16" s="262">
        <v>42</v>
      </c>
      <c r="E16" s="287">
        <f t="shared" si="2"/>
        <v>0.14000000000000001</v>
      </c>
      <c r="F16" s="241">
        <v>3.4936531966926747E-2</v>
      </c>
      <c r="G16" s="241">
        <v>4.8911144753697447E-3</v>
      </c>
      <c r="H16" s="263">
        <v>21415</v>
      </c>
      <c r="I16" s="264">
        <v>4766</v>
      </c>
      <c r="J16" s="287">
        <f t="shared" si="3"/>
        <v>0.22255428438010741</v>
      </c>
      <c r="K16" s="241">
        <v>3.408946195479147E-2</v>
      </c>
      <c r="L16" s="241">
        <v>7.5867558102515123E-3</v>
      </c>
    </row>
    <row r="17" spans="2:18">
      <c r="B17" s="22" t="s">
        <v>194</v>
      </c>
    </row>
    <row r="18" spans="2:18">
      <c r="B18" s="22" t="s">
        <v>195</v>
      </c>
      <c r="P18" s="113"/>
      <c r="Q18" s="113"/>
      <c r="R18" s="113"/>
    </row>
    <row r="19" spans="2:18">
      <c r="B19" s="22" t="s">
        <v>196</v>
      </c>
      <c r="N19" s="82"/>
      <c r="P19" s="228"/>
      <c r="Q19" s="228"/>
      <c r="R19" s="228"/>
    </row>
    <row r="20" spans="2:18">
      <c r="N20" s="82"/>
      <c r="Q20" s="179"/>
      <c r="R20" s="230"/>
    </row>
    <row r="21" spans="2:18">
      <c r="B21" s="113" t="s">
        <v>197</v>
      </c>
      <c r="C21" s="24"/>
      <c r="D21" s="24"/>
      <c r="E21" s="24"/>
      <c r="F21" s="24"/>
      <c r="G21" s="19"/>
      <c r="H21" s="19"/>
      <c r="I21" s="19"/>
      <c r="J21" s="19"/>
      <c r="K21" s="19"/>
      <c r="L21" s="19"/>
      <c r="N21" s="82"/>
      <c r="Q21" s="219"/>
    </row>
    <row r="22" spans="2:18" ht="36.5">
      <c r="B22" s="233" t="s">
        <v>51</v>
      </c>
      <c r="C22" s="181" t="s">
        <v>198</v>
      </c>
      <c r="D22" s="181" t="s">
        <v>199</v>
      </c>
      <c r="E22" s="181" t="s">
        <v>200</v>
      </c>
      <c r="F22" s="181" t="s">
        <v>201</v>
      </c>
      <c r="G22" s="181" t="s">
        <v>157</v>
      </c>
      <c r="H22" s="181" t="s">
        <v>202</v>
      </c>
      <c r="I22" s="181" t="s">
        <v>203</v>
      </c>
      <c r="J22" s="181" t="s">
        <v>204</v>
      </c>
      <c r="K22" s="181" t="s">
        <v>205</v>
      </c>
      <c r="L22" s="179"/>
    </row>
    <row r="23" spans="2:18">
      <c r="B23" s="24">
        <v>2009</v>
      </c>
      <c r="C23" s="235">
        <v>63860</v>
      </c>
      <c r="D23" s="19">
        <v>476</v>
      </c>
      <c r="E23" s="19">
        <v>0.75</v>
      </c>
      <c r="F23" s="195">
        <v>180016</v>
      </c>
      <c r="G23" s="195">
        <v>1150</v>
      </c>
      <c r="H23" s="19">
        <v>0.64</v>
      </c>
      <c r="I23" s="195">
        <v>42582</v>
      </c>
      <c r="J23" s="195">
        <v>140</v>
      </c>
      <c r="K23" s="19">
        <v>0.38</v>
      </c>
      <c r="L23" s="179"/>
      <c r="N23" s="222"/>
    </row>
    <row r="24" spans="2:18">
      <c r="B24" s="24">
        <v>2010</v>
      </c>
      <c r="C24" s="235">
        <v>69322</v>
      </c>
      <c r="D24" s="19">
        <v>531</v>
      </c>
      <c r="E24" s="19">
        <v>0.77</v>
      </c>
      <c r="F24" s="195">
        <v>189445</v>
      </c>
      <c r="G24" s="195">
        <v>1272</v>
      </c>
      <c r="H24" s="19">
        <v>0.67</v>
      </c>
      <c r="I24" s="195">
        <v>44037</v>
      </c>
      <c r="J24" s="195">
        <v>127</v>
      </c>
      <c r="K24" s="19">
        <v>0.33</v>
      </c>
      <c r="L24" s="179"/>
      <c r="N24" s="222"/>
    </row>
    <row r="25" spans="2:18">
      <c r="B25" s="24">
        <v>2011</v>
      </c>
      <c r="C25" s="235">
        <v>72286</v>
      </c>
      <c r="D25" s="19">
        <v>560</v>
      </c>
      <c r="E25" s="19">
        <v>0.77</v>
      </c>
      <c r="F25" s="195">
        <v>195218</v>
      </c>
      <c r="G25" s="195">
        <v>1338</v>
      </c>
      <c r="H25" s="19">
        <v>0.69</v>
      </c>
      <c r="I25" s="195">
        <v>48038</v>
      </c>
      <c r="J25" s="195">
        <v>167</v>
      </c>
      <c r="K25" s="19">
        <v>0.41</v>
      </c>
      <c r="L25" s="179"/>
      <c r="N25" s="179"/>
    </row>
    <row r="26" spans="2:18">
      <c r="B26" s="24">
        <v>2012</v>
      </c>
      <c r="C26" s="235">
        <v>80037</v>
      </c>
      <c r="D26" s="19">
        <v>613</v>
      </c>
      <c r="E26" s="19">
        <v>0.77</v>
      </c>
      <c r="F26" s="195">
        <v>206778</v>
      </c>
      <c r="G26" s="195">
        <v>1486</v>
      </c>
      <c r="H26" s="19">
        <v>0.72</v>
      </c>
      <c r="I26" s="195">
        <v>48631</v>
      </c>
      <c r="J26" s="195">
        <v>179</v>
      </c>
      <c r="K26" s="19">
        <v>0.43</v>
      </c>
      <c r="L26" s="179"/>
      <c r="N26" s="179"/>
    </row>
    <row r="27" spans="2:18">
      <c r="B27" s="24">
        <v>2013</v>
      </c>
      <c r="C27" s="235">
        <v>87869</v>
      </c>
      <c r="D27" s="19">
        <v>714</v>
      </c>
      <c r="E27" s="19">
        <v>0.81</v>
      </c>
      <c r="F27" s="195">
        <v>221567</v>
      </c>
      <c r="G27" s="195">
        <v>1605</v>
      </c>
      <c r="H27" s="19">
        <v>0.72</v>
      </c>
      <c r="I27" s="195">
        <v>50404</v>
      </c>
      <c r="J27" s="195">
        <v>200</v>
      </c>
      <c r="K27" s="19">
        <v>0.46</v>
      </c>
      <c r="L27" s="179"/>
      <c r="N27" s="179"/>
      <c r="P27" s="179"/>
    </row>
    <row r="28" spans="2:18">
      <c r="B28" s="24">
        <v>2014</v>
      </c>
      <c r="C28" s="235">
        <v>90145</v>
      </c>
      <c r="D28" s="19">
        <v>761</v>
      </c>
      <c r="E28" s="19">
        <v>0.84</v>
      </c>
      <c r="F28" s="195">
        <v>232427</v>
      </c>
      <c r="G28" s="195">
        <v>1751</v>
      </c>
      <c r="H28" s="19">
        <v>0.75</v>
      </c>
      <c r="I28" s="195">
        <v>52958</v>
      </c>
      <c r="J28" s="195">
        <v>212</v>
      </c>
      <c r="K28" s="19">
        <v>0.45</v>
      </c>
      <c r="L28" s="179"/>
      <c r="N28" s="232"/>
      <c r="O28" s="232"/>
      <c r="P28" s="232"/>
      <c r="Q28" s="232"/>
    </row>
    <row r="29" spans="2:18">
      <c r="B29" s="24">
        <v>2015</v>
      </c>
      <c r="C29" s="235">
        <v>90735</v>
      </c>
      <c r="D29" s="19">
        <v>817</v>
      </c>
      <c r="E29" s="237">
        <v>0.9</v>
      </c>
      <c r="F29" s="195">
        <v>240601</v>
      </c>
      <c r="G29" s="195">
        <v>1903</v>
      </c>
      <c r="H29" s="19">
        <v>0.79</v>
      </c>
      <c r="I29" s="195">
        <v>54345</v>
      </c>
      <c r="J29" s="195">
        <v>267</v>
      </c>
      <c r="K29" s="19">
        <v>0.56000000000000005</v>
      </c>
      <c r="L29" s="217"/>
      <c r="N29" s="232"/>
      <c r="O29" s="232"/>
      <c r="P29" s="232"/>
      <c r="Q29" s="232"/>
    </row>
    <row r="30" spans="2:18">
      <c r="B30" s="24">
        <v>2016</v>
      </c>
      <c r="C30" s="235">
        <v>90795</v>
      </c>
      <c r="D30" s="19">
        <v>907</v>
      </c>
      <c r="E30" s="237">
        <v>1</v>
      </c>
      <c r="F30" s="195">
        <v>245148</v>
      </c>
      <c r="G30" s="195">
        <v>2034</v>
      </c>
      <c r="H30" s="19">
        <v>0.83</v>
      </c>
      <c r="I30" s="195">
        <v>55951</v>
      </c>
      <c r="J30" s="195">
        <v>223</v>
      </c>
      <c r="K30" s="19">
        <v>0.45</v>
      </c>
      <c r="L30" s="82"/>
    </row>
    <row r="31" spans="2:18">
      <c r="B31" s="24">
        <v>2017</v>
      </c>
      <c r="C31" s="235">
        <v>92823</v>
      </c>
      <c r="D31" s="19">
        <v>982</v>
      </c>
      <c r="E31" s="19">
        <v>1.06</v>
      </c>
      <c r="F31" s="195">
        <v>251817</v>
      </c>
      <c r="G31" s="195">
        <v>2241</v>
      </c>
      <c r="H31" s="19">
        <v>0.89</v>
      </c>
      <c r="I31" s="195">
        <v>55355</v>
      </c>
      <c r="J31" s="195">
        <v>247</v>
      </c>
      <c r="K31" s="237">
        <v>0.5</v>
      </c>
      <c r="L31" s="82"/>
    </row>
    <row r="32" spans="2:18">
      <c r="B32" s="24">
        <v>2018</v>
      </c>
      <c r="C32" s="235">
        <v>91587</v>
      </c>
      <c r="D32" s="19">
        <v>965</v>
      </c>
      <c r="E32" s="19">
        <v>1.05</v>
      </c>
      <c r="F32" s="195">
        <v>254205</v>
      </c>
      <c r="G32" s="195">
        <v>2376</v>
      </c>
      <c r="H32" s="19">
        <v>0.93</v>
      </c>
      <c r="I32" s="195">
        <v>57738</v>
      </c>
      <c r="J32" s="195">
        <v>297</v>
      </c>
      <c r="K32" s="19">
        <v>0.59</v>
      </c>
    </row>
    <row r="33" spans="1:26">
      <c r="B33" s="24">
        <v>2019</v>
      </c>
      <c r="C33" s="235">
        <v>90283</v>
      </c>
      <c r="D33" s="19">
        <v>985</v>
      </c>
      <c r="E33" s="19">
        <v>1.0900000000000001</v>
      </c>
      <c r="F33" s="195">
        <v>254284</v>
      </c>
      <c r="G33" s="195">
        <v>2450</v>
      </c>
      <c r="H33" s="19">
        <v>0.96</v>
      </c>
      <c r="I33" s="195">
        <v>58068</v>
      </c>
      <c r="J33" s="195">
        <v>351</v>
      </c>
      <c r="K33" s="19">
        <v>0.69</v>
      </c>
    </row>
    <row r="34" spans="1:26">
      <c r="B34" s="25">
        <v>2020</v>
      </c>
      <c r="C34" s="268">
        <v>103620</v>
      </c>
      <c r="D34" s="269">
        <v>1142</v>
      </c>
      <c r="E34" s="270">
        <v>1.1000000000000001</v>
      </c>
      <c r="F34" s="271">
        <v>273162</v>
      </c>
      <c r="G34" s="271">
        <v>2722</v>
      </c>
      <c r="H34" s="270">
        <v>1</v>
      </c>
      <c r="I34" s="271">
        <v>60501</v>
      </c>
      <c r="J34" s="271">
        <v>402</v>
      </c>
      <c r="K34" s="269">
        <v>0.66</v>
      </c>
    </row>
    <row r="35" spans="1:26">
      <c r="B35" s="2" t="s">
        <v>206</v>
      </c>
    </row>
    <row r="36" spans="1:26" s="12" customFormat="1" ht="15.5">
      <c r="B36" s="22" t="s">
        <v>207</v>
      </c>
      <c r="C36"/>
      <c r="D36"/>
      <c r="E36"/>
      <c r="F36"/>
      <c r="G36"/>
      <c r="H36"/>
      <c r="I36"/>
      <c r="J36"/>
      <c r="K36"/>
      <c r="L36"/>
      <c r="P36" s="221"/>
    </row>
    <row r="37" spans="1:26" s="152" customFormat="1">
      <c r="B37" s="22" t="s">
        <v>208</v>
      </c>
      <c r="C37"/>
      <c r="D37"/>
      <c r="E37"/>
      <c r="F37"/>
      <c r="G37"/>
      <c r="H37"/>
      <c r="I37"/>
      <c r="J37"/>
      <c r="K37"/>
      <c r="L37"/>
      <c r="N37" s="234"/>
      <c r="O37" s="234"/>
      <c r="S37" s="218"/>
      <c r="T37" s="218"/>
      <c r="U37" s="218"/>
      <c r="V37" s="218"/>
      <c r="W37" s="218"/>
      <c r="X37" s="218"/>
      <c r="Y37" s="218"/>
      <c r="Z37" s="220"/>
    </row>
    <row r="38" spans="1:26">
      <c r="A38" s="48"/>
      <c r="B38" s="22" t="s">
        <v>209</v>
      </c>
      <c r="C38" s="22"/>
      <c r="D38" s="22"/>
      <c r="E38" s="22"/>
      <c r="F38" s="22"/>
      <c r="G38" s="22"/>
      <c r="H38" s="22"/>
      <c r="I38" s="22"/>
      <c r="J38" s="22"/>
      <c r="K38" s="22"/>
      <c r="L38" s="22"/>
      <c r="N38" s="175"/>
      <c r="O38" s="175"/>
    </row>
    <row r="39" spans="1:26">
      <c r="N39" s="175"/>
      <c r="O39" s="175"/>
    </row>
    <row r="40" spans="1:26">
      <c r="I40" s="223"/>
      <c r="J40" s="223"/>
      <c r="K40" s="223"/>
      <c r="N40" s="175"/>
      <c r="O40" s="175"/>
    </row>
    <row r="41" spans="1:26">
      <c r="I41" s="223"/>
      <c r="J41" s="223"/>
      <c r="K41" s="223"/>
      <c r="N41" s="175"/>
      <c r="O41" s="175"/>
    </row>
    <row r="42" spans="1:26">
      <c r="D42" s="224"/>
      <c r="E42" s="224"/>
      <c r="F42" s="224"/>
      <c r="I42" s="223"/>
      <c r="J42" s="223"/>
      <c r="K42" s="223"/>
      <c r="Q42" s="236"/>
    </row>
    <row r="43" spans="1:26">
      <c r="D43" s="224"/>
      <c r="E43" s="224"/>
      <c r="F43" s="224"/>
      <c r="I43" s="223"/>
      <c r="J43" s="223"/>
      <c r="K43" s="223"/>
    </row>
    <row r="44" spans="1:26">
      <c r="D44" s="224"/>
      <c r="E44" s="224"/>
      <c r="F44" s="224"/>
      <c r="I44" s="223"/>
      <c r="J44" s="223"/>
      <c r="K44" s="223"/>
    </row>
    <row r="45" spans="1:26">
      <c r="D45" s="224"/>
      <c r="E45" s="224"/>
      <c r="F45" s="224"/>
      <c r="I45" s="223"/>
      <c r="J45" s="223"/>
      <c r="K45" s="223"/>
    </row>
    <row r="46" spans="1:26">
      <c r="B46" s="224"/>
      <c r="D46" s="224"/>
      <c r="E46" s="224"/>
      <c r="F46" s="224"/>
      <c r="I46" s="223"/>
      <c r="J46" s="223"/>
      <c r="K46" s="223"/>
    </row>
    <row r="47" spans="1:26">
      <c r="B47" s="224"/>
      <c r="D47" s="224"/>
      <c r="E47" s="224"/>
      <c r="F47" s="224"/>
      <c r="I47" s="223"/>
      <c r="J47" s="223"/>
      <c r="K47" s="223"/>
    </row>
    <row r="48" spans="1:26">
      <c r="B48" s="223"/>
      <c r="D48" s="224"/>
      <c r="E48" s="224"/>
      <c r="F48" s="224"/>
      <c r="I48" s="223"/>
      <c r="J48" s="223"/>
      <c r="K48" s="223"/>
    </row>
    <row r="49" spans="1:18">
      <c r="B49" s="223"/>
      <c r="D49" s="224"/>
      <c r="E49" s="224"/>
      <c r="F49" s="224"/>
      <c r="I49" s="223"/>
      <c r="J49" s="223"/>
      <c r="K49" s="223"/>
      <c r="N49" s="155"/>
    </row>
    <row r="50" spans="1:18">
      <c r="B50" s="223"/>
      <c r="D50" s="224"/>
      <c r="E50" s="224"/>
      <c r="F50" s="224"/>
      <c r="I50" s="179"/>
      <c r="J50" s="179"/>
      <c r="K50" s="179"/>
    </row>
    <row r="51" spans="1:18">
      <c r="A51" s="48"/>
      <c r="B51" s="223"/>
      <c r="D51" s="179"/>
      <c r="E51" s="179"/>
      <c r="F51" s="224"/>
      <c r="R51" s="196"/>
    </row>
    <row r="52" spans="1:18">
      <c r="B52" s="223"/>
      <c r="F52" s="179"/>
    </row>
    <row r="53" spans="1:18" s="22" customFormat="1">
      <c r="B53" s="223"/>
      <c r="C53"/>
      <c r="D53"/>
      <c r="E53"/>
      <c r="F53"/>
      <c r="G53"/>
      <c r="H53"/>
      <c r="I53"/>
      <c r="J53"/>
      <c r="K53"/>
      <c r="L53"/>
    </row>
    <row r="54" spans="1:18">
      <c r="B54" s="223"/>
    </row>
    <row r="55" spans="1:18">
      <c r="B55" s="224"/>
    </row>
    <row r="56" spans="1:18">
      <c r="B56" s="224"/>
    </row>
    <row r="1048576" ht="15" customHeight="1"/>
  </sheetData>
  <mergeCells count="2">
    <mergeCell ref="B3:L3"/>
    <mergeCell ref="B10:L10"/>
  </mergeCells>
  <hyperlinks>
    <hyperlink ref="A1" location="Index!A1" display="Index" xr:uid="{E83F0D04-88D0-49E0-8454-DD05BFF87AC7}"/>
    <hyperlink ref="B35" r:id="rId1" xr:uid="{CF8E042D-5363-470B-AD02-ED71DA7CF3B3}"/>
  </hyperlinks>
  <pageMargins left="0.25" right="0.25" top="0.75" bottom="0.75" header="0.3" footer="0.3"/>
  <pageSetup paperSize="9" scale="83" orientation="landscape" r:id="rId2"/>
  <headerFooter>
    <oddFooter>&amp;L&amp;1#&amp;"Calibri"&amp;11&amp;K000000OFFICIAL: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22"/>
  <sheetViews>
    <sheetView showGridLines="0" zoomScaleNormal="100" zoomScaleSheetLayoutView="175" workbookViewId="0">
      <selection activeCell="B11" sqref="B11:D11"/>
    </sheetView>
  </sheetViews>
  <sheetFormatPr defaultRowHeight="14.5"/>
  <cols>
    <col min="1" max="1" width="6.81640625" customWidth="1"/>
    <col min="2" max="2" width="7.54296875" customWidth="1"/>
    <col min="3" max="3" width="13.1796875" customWidth="1"/>
    <col min="4" max="4" width="12.54296875" customWidth="1"/>
    <col min="6" max="6" width="12" customWidth="1"/>
    <col min="7" max="7" width="14.7265625" customWidth="1"/>
    <col min="8" max="8" width="11.1796875" customWidth="1"/>
    <col min="9" max="9" width="13.1796875" customWidth="1"/>
  </cols>
  <sheetData>
    <row r="1" spans="1:15" ht="15" thickBot="1">
      <c r="A1" s="2" t="s">
        <v>49</v>
      </c>
      <c r="B1" s="292" t="s">
        <v>65</v>
      </c>
      <c r="C1" s="292"/>
      <c r="D1" s="292"/>
      <c r="L1" s="80"/>
      <c r="M1" s="80"/>
    </row>
    <row r="2" spans="1:15">
      <c r="B2" s="114" t="s">
        <v>210</v>
      </c>
      <c r="C2" s="100"/>
      <c r="D2" s="100"/>
      <c r="E2" s="100"/>
      <c r="F2" s="100"/>
      <c r="G2" s="100"/>
      <c r="H2" s="107"/>
      <c r="I2" s="107"/>
      <c r="J2" s="107"/>
      <c r="K2" s="107"/>
    </row>
    <row r="3" spans="1:15" ht="12.75" customHeight="1">
      <c r="B3" s="118" t="s">
        <v>51</v>
      </c>
      <c r="C3" s="118" t="s">
        <v>52</v>
      </c>
      <c r="D3" s="118" t="s">
        <v>176</v>
      </c>
      <c r="E3" s="118" t="s">
        <v>211</v>
      </c>
      <c r="F3" s="118" t="s">
        <v>212</v>
      </c>
      <c r="G3" s="118" t="s">
        <v>213</v>
      </c>
      <c r="H3" s="118" t="s">
        <v>62</v>
      </c>
      <c r="I3" s="118" t="s">
        <v>72</v>
      </c>
      <c r="J3" s="118" t="s">
        <v>91</v>
      </c>
      <c r="K3" s="118" t="s">
        <v>56</v>
      </c>
    </row>
    <row r="4" spans="1:15" ht="12.75" customHeight="1">
      <c r="B4" s="119">
        <v>2006</v>
      </c>
      <c r="C4" s="120">
        <v>4009</v>
      </c>
      <c r="D4" s="120">
        <v>1325484</v>
      </c>
      <c r="E4" s="120">
        <v>9041</v>
      </c>
      <c r="F4" s="120">
        <v>14622</v>
      </c>
      <c r="G4" s="120">
        <v>2805449</v>
      </c>
      <c r="H4" s="121">
        <v>0.27417589932977704</v>
      </c>
      <c r="I4" s="121">
        <v>0.47246768699056729</v>
      </c>
      <c r="J4" s="73">
        <f>H4-I4</f>
        <v>-0.19829178766079025</v>
      </c>
      <c r="K4" s="74">
        <f>H4/I4</f>
        <v>0.58030613919053242</v>
      </c>
    </row>
    <row r="5" spans="1:15" ht="15" thickBot="1">
      <c r="B5" s="119">
        <v>2011</v>
      </c>
      <c r="C5" s="120">
        <v>6478</v>
      </c>
      <c r="D5" s="120">
        <v>1658598</v>
      </c>
      <c r="E5" s="120">
        <v>9904</v>
      </c>
      <c r="F5" s="120">
        <v>18921</v>
      </c>
      <c r="G5" s="120">
        <v>3084768</v>
      </c>
      <c r="H5" s="121">
        <v>0.3423709106284023</v>
      </c>
      <c r="I5" s="121">
        <v>0.53767349765039052</v>
      </c>
      <c r="J5" s="73">
        <f t="shared" ref="J5:J6" si="0">H5-I5</f>
        <v>-0.19530258702198822</v>
      </c>
      <c r="K5" s="74">
        <f t="shared" ref="K5:K6" si="1">H5/I5</f>
        <v>0.63676359747048739</v>
      </c>
    </row>
    <row r="6" spans="1:15">
      <c r="B6" s="122">
        <v>2016</v>
      </c>
      <c r="C6" s="123">
        <v>10578</v>
      </c>
      <c r="D6" s="123">
        <v>2003602</v>
      </c>
      <c r="E6" s="123">
        <v>8977</v>
      </c>
      <c r="F6" s="123">
        <v>24081</v>
      </c>
      <c r="G6" s="123">
        <v>3335799</v>
      </c>
      <c r="H6" s="98">
        <v>0.43926747228105145</v>
      </c>
      <c r="I6" s="98">
        <v>0.60063630932199452</v>
      </c>
      <c r="J6" s="98">
        <f t="shared" si="0"/>
        <v>-0.16136883704094307</v>
      </c>
      <c r="K6" s="124">
        <f t="shared" si="1"/>
        <v>0.73133685969951079</v>
      </c>
    </row>
    <row r="7" spans="1:15">
      <c r="B7" s="22" t="s">
        <v>214</v>
      </c>
    </row>
    <row r="8" spans="1:15">
      <c r="B8" s="22" t="s">
        <v>150</v>
      </c>
      <c r="N8" s="94"/>
      <c r="O8" s="94"/>
    </row>
    <row r="9" spans="1:15">
      <c r="B9" s="22" t="s">
        <v>215</v>
      </c>
      <c r="N9" s="94"/>
      <c r="O9" s="94"/>
    </row>
    <row r="10" spans="1:15" ht="15" thickBot="1">
      <c r="N10" s="94"/>
      <c r="O10" s="94"/>
    </row>
    <row r="11" spans="1:15">
      <c r="B11" s="292" t="s">
        <v>65</v>
      </c>
      <c r="C11" s="292"/>
      <c r="D11" s="292"/>
      <c r="H11" s="80"/>
      <c r="I11" s="80"/>
      <c r="N11" s="94"/>
      <c r="O11" s="94"/>
    </row>
    <row r="12" spans="1:15">
      <c r="B12" s="114" t="s">
        <v>216</v>
      </c>
      <c r="C12" s="100"/>
      <c r="D12" s="100"/>
      <c r="E12" s="100"/>
      <c r="F12" s="100"/>
      <c r="N12" s="94"/>
      <c r="O12" s="94"/>
    </row>
    <row r="13" spans="1:15" ht="24">
      <c r="B13" s="118" t="s">
        <v>51</v>
      </c>
      <c r="C13" s="118" t="s">
        <v>62</v>
      </c>
      <c r="D13" s="118" t="s">
        <v>72</v>
      </c>
      <c r="E13" s="118" t="s">
        <v>91</v>
      </c>
      <c r="F13" s="118" t="s">
        <v>56</v>
      </c>
      <c r="N13" s="94"/>
      <c r="O13" s="94"/>
    </row>
    <row r="14" spans="1:15" ht="15.75" customHeight="1" thickBot="1">
      <c r="B14" s="119">
        <v>2006</v>
      </c>
      <c r="C14" s="73">
        <v>0.40100000000000002</v>
      </c>
      <c r="D14" s="73">
        <v>0.56100000000000005</v>
      </c>
      <c r="E14" s="73">
        <f>C14-D14</f>
        <v>-0.16000000000000003</v>
      </c>
      <c r="F14" s="74">
        <f>C14/D14</f>
        <v>0.7147950089126559</v>
      </c>
      <c r="N14" s="94"/>
      <c r="O14" s="94"/>
    </row>
    <row r="15" spans="1:15" ht="15" customHeight="1">
      <c r="B15" s="119">
        <v>2011</v>
      </c>
      <c r="C15" s="73">
        <v>0.46300000000000002</v>
      </c>
      <c r="D15" s="73">
        <v>0.625</v>
      </c>
      <c r="E15" s="73">
        <f t="shared" ref="E15:E16" si="2">C15-D15</f>
        <v>-0.16199999999999998</v>
      </c>
      <c r="F15" s="74">
        <f t="shared" ref="F15" si="3">C15/D15</f>
        <v>0.74080000000000001</v>
      </c>
      <c r="L15" s="138"/>
      <c r="M15" s="138"/>
    </row>
    <row r="16" spans="1:15">
      <c r="B16" s="122">
        <v>2016</v>
      </c>
      <c r="C16" s="98">
        <v>0.45403899721448465</v>
      </c>
      <c r="D16" s="98">
        <v>0.68824997780142627</v>
      </c>
      <c r="E16" s="98">
        <f t="shared" si="2"/>
        <v>-0.23421098058694162</v>
      </c>
      <c r="F16" s="124">
        <f>C16/D16</f>
        <v>0.65970070738670461</v>
      </c>
      <c r="G16" s="138"/>
      <c r="H16" s="138"/>
      <c r="I16" s="138"/>
      <c r="J16" s="138"/>
      <c r="K16" s="138"/>
    </row>
    <row r="17" spans="2:6">
      <c r="B17" s="138" t="s">
        <v>217</v>
      </c>
      <c r="C17" s="138"/>
      <c r="D17" s="138"/>
      <c r="E17" s="138"/>
      <c r="F17" s="138"/>
    </row>
    <row r="18" spans="2:6">
      <c r="B18" s="106" t="s">
        <v>218</v>
      </c>
    </row>
    <row r="19" spans="2:6">
      <c r="B19" s="106" t="s">
        <v>219</v>
      </c>
    </row>
    <row r="20" spans="2:6">
      <c r="B20" s="22" t="s">
        <v>150</v>
      </c>
    </row>
    <row r="22" spans="2:6">
      <c r="B22" s="155"/>
    </row>
  </sheetData>
  <mergeCells count="2">
    <mergeCell ref="B1:D1"/>
    <mergeCell ref="B11:D11"/>
  </mergeCells>
  <hyperlinks>
    <hyperlink ref="A1" location="Index!A1" display="Index" xr:uid="{C1F586B0-830A-4E23-BF34-F5EDB9E9F922}"/>
  </hyperlinks>
  <pageMargins left="0.25" right="0.25" top="0.75" bottom="0.75" header="0.3" footer="0.3"/>
  <pageSetup paperSize="9" scale="86"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O22"/>
  <sheetViews>
    <sheetView showGridLines="0" zoomScaleNormal="100" zoomScaleSheetLayoutView="130" workbookViewId="0">
      <selection activeCell="E30" sqref="E30"/>
    </sheetView>
  </sheetViews>
  <sheetFormatPr defaultRowHeight="14.5"/>
  <cols>
    <col min="1" max="1" width="6.453125" customWidth="1"/>
    <col min="2" max="2" width="9.1796875" style="13"/>
    <col min="3" max="3" width="10" style="13" bestFit="1" customWidth="1"/>
    <col min="4" max="4" width="9.81640625" style="13" customWidth="1"/>
    <col min="5" max="5" width="11.1796875" style="13" customWidth="1"/>
    <col min="6" max="7" width="9.1796875" style="13"/>
    <col min="8" max="10" width="9.1796875" style="3"/>
    <col min="14" max="14" width="15.81640625" customWidth="1"/>
  </cols>
  <sheetData>
    <row r="1" spans="1:14" ht="15" thickBot="1">
      <c r="A1" s="2" t="s">
        <v>49</v>
      </c>
      <c r="B1" s="290" t="s">
        <v>50</v>
      </c>
      <c r="C1" s="290"/>
      <c r="D1" s="290"/>
      <c r="E1" s="290"/>
      <c r="F1" s="290"/>
      <c r="G1" s="290"/>
      <c r="H1" s="290"/>
      <c r="I1" s="290"/>
      <c r="J1" s="290"/>
      <c r="K1" s="290"/>
      <c r="L1" s="290"/>
      <c r="M1" s="290"/>
      <c r="N1" s="290"/>
    </row>
    <row r="2" spans="1:14" ht="23.5" thickBot="1">
      <c r="B2" s="111" t="s">
        <v>51</v>
      </c>
      <c r="C2" s="9" t="s">
        <v>52</v>
      </c>
      <c r="D2" s="167" t="s">
        <v>53</v>
      </c>
      <c r="E2" s="167" t="s">
        <v>54</v>
      </c>
      <c r="F2" s="9" t="s">
        <v>55</v>
      </c>
      <c r="G2" s="9" t="s">
        <v>56</v>
      </c>
      <c r="H2"/>
      <c r="J2"/>
    </row>
    <row r="3" spans="1:14">
      <c r="B3" s="168">
        <v>2008</v>
      </c>
      <c r="C3" s="169">
        <v>525</v>
      </c>
      <c r="D3" s="171">
        <v>0.62</v>
      </c>
      <c r="E3" s="171">
        <v>0.92366400226134204</v>
      </c>
      <c r="F3" s="170">
        <f>E3-D3</f>
        <v>0.30366400226134205</v>
      </c>
      <c r="G3" s="172">
        <f>D3/E3</f>
        <v>0.67123975653711443</v>
      </c>
      <c r="H3"/>
      <c r="I3"/>
      <c r="J3"/>
    </row>
    <row r="4" spans="1:14">
      <c r="B4" s="168">
        <v>2009</v>
      </c>
      <c r="C4" s="169">
        <v>579</v>
      </c>
      <c r="D4" s="171">
        <v>0.67200000000000004</v>
      </c>
      <c r="E4" s="171">
        <v>0.92676191805898145</v>
      </c>
      <c r="F4" s="170">
        <f>E4-D4</f>
        <v>0.25476191805898141</v>
      </c>
      <c r="G4" s="172">
        <f>D4/E4</f>
        <v>0.72510532306662201</v>
      </c>
      <c r="H4"/>
      <c r="I4"/>
      <c r="J4"/>
    </row>
    <row r="5" spans="1:14">
      <c r="B5" s="168">
        <v>2010</v>
      </c>
      <c r="C5" s="169">
        <v>731</v>
      </c>
      <c r="D5" s="171">
        <v>0.72799999999999998</v>
      </c>
      <c r="E5" s="171">
        <v>0.95117900044490578</v>
      </c>
      <c r="F5" s="170">
        <f>E5-D5</f>
        <v>0.2231790004449058</v>
      </c>
      <c r="G5" s="172">
        <f>D5/E5</f>
        <v>0.76536592971405404</v>
      </c>
      <c r="H5"/>
      <c r="I5"/>
      <c r="J5"/>
    </row>
    <row r="6" spans="1:14">
      <c r="B6" s="168">
        <v>2011</v>
      </c>
      <c r="C6" s="169">
        <v>742</v>
      </c>
      <c r="D6" s="171">
        <v>0.70099999999999996</v>
      </c>
      <c r="E6" s="171">
        <v>0.94597329585382994</v>
      </c>
      <c r="F6" s="170">
        <f>E6-D6</f>
        <v>0.24497329585382999</v>
      </c>
      <c r="G6" s="172">
        <f>D6/E6</f>
        <v>0.74103571746946773</v>
      </c>
      <c r="H6"/>
      <c r="I6"/>
      <c r="J6"/>
    </row>
    <row r="7" spans="1:14">
      <c r="B7" s="168">
        <v>2012</v>
      </c>
      <c r="C7" s="169">
        <v>911</v>
      </c>
      <c r="D7" s="171">
        <v>0.81599999999999995</v>
      </c>
      <c r="E7" s="171">
        <v>0.97959183673469397</v>
      </c>
      <c r="F7" s="170">
        <f>E7-D7</f>
        <v>0.16359183673469402</v>
      </c>
      <c r="G7" s="172">
        <f>D7/E7</f>
        <v>0.83299999999999985</v>
      </c>
      <c r="H7"/>
      <c r="I7"/>
      <c r="J7"/>
    </row>
    <row r="8" spans="1:14">
      <c r="B8" s="168">
        <v>2013</v>
      </c>
      <c r="C8" s="169">
        <v>986</v>
      </c>
      <c r="D8" s="171">
        <v>0.77100000000000002</v>
      </c>
      <c r="E8" s="171">
        <v>0.98200100000000001</v>
      </c>
      <c r="F8" s="170">
        <f>E8-D8</f>
        <v>0.21100099999999999</v>
      </c>
      <c r="G8" s="172">
        <f>D8/E8</f>
        <v>0.78513158336905975</v>
      </c>
      <c r="H8"/>
      <c r="I8"/>
      <c r="J8"/>
    </row>
    <row r="9" spans="1:14">
      <c r="B9" s="168">
        <v>2014</v>
      </c>
      <c r="C9" s="169">
        <v>1053</v>
      </c>
      <c r="D9" s="171">
        <v>0.79600000000000004</v>
      </c>
      <c r="E9" s="171">
        <v>0.98199999999999998</v>
      </c>
      <c r="F9" s="170">
        <f>E9-D9</f>
        <v>0.18599999999999994</v>
      </c>
      <c r="G9" s="172">
        <f>D9/E9</f>
        <v>0.81059063136456222</v>
      </c>
      <c r="H9"/>
      <c r="I9"/>
      <c r="J9"/>
    </row>
    <row r="10" spans="1:14">
      <c r="B10" s="168">
        <v>2015</v>
      </c>
      <c r="C10" s="169">
        <v>1100</v>
      </c>
      <c r="D10" s="171">
        <v>0.82199999999999995</v>
      </c>
      <c r="E10" s="171">
        <v>0.98099999999999998</v>
      </c>
      <c r="F10" s="170">
        <f>E10-D10</f>
        <v>0.15900000000000003</v>
      </c>
      <c r="G10" s="172">
        <f>D10/E10</f>
        <v>0.8379204892966361</v>
      </c>
      <c r="H10"/>
      <c r="I10"/>
      <c r="J10"/>
    </row>
    <row r="11" spans="1:14">
      <c r="B11" s="168">
        <v>2016</v>
      </c>
      <c r="C11" s="169">
        <v>1211</v>
      </c>
      <c r="D11" s="171">
        <v>0.90500000000000003</v>
      </c>
      <c r="E11" s="171">
        <v>0.96199999999999997</v>
      </c>
      <c r="F11" s="170">
        <f>E11-D11</f>
        <v>5.699999999999994E-2</v>
      </c>
      <c r="G11" s="172">
        <f>D11/E11</f>
        <v>0.94074844074844077</v>
      </c>
      <c r="H11"/>
      <c r="I11"/>
      <c r="J11"/>
    </row>
    <row r="12" spans="1:14">
      <c r="B12" s="168">
        <v>2017</v>
      </c>
      <c r="C12" s="169">
        <v>1331</v>
      </c>
      <c r="D12" s="171">
        <v>0.94</v>
      </c>
      <c r="E12" s="171">
        <v>0.93400000000000005</v>
      </c>
      <c r="F12" s="170">
        <f>E12-D12</f>
        <v>-5.9999999999998943E-3</v>
      </c>
      <c r="G12" s="172">
        <f>D12/E12</f>
        <v>1.0064239828693788</v>
      </c>
      <c r="H12"/>
      <c r="I12"/>
      <c r="J12"/>
    </row>
    <row r="13" spans="1:14">
      <c r="B13" s="168">
        <v>2018</v>
      </c>
      <c r="C13" s="173">
        <v>1499</v>
      </c>
      <c r="D13" s="175">
        <v>0.92400000000000004</v>
      </c>
      <c r="E13" s="175">
        <v>0.92100000000000004</v>
      </c>
      <c r="F13" s="170">
        <f>E13-D13</f>
        <v>-3.0000000000000027E-3</v>
      </c>
      <c r="G13" s="172">
        <f>D13/E13</f>
        <v>1.003257328990228</v>
      </c>
      <c r="H13"/>
      <c r="I13"/>
      <c r="J13"/>
    </row>
    <row r="14" spans="1:14">
      <c r="B14" s="168">
        <v>2019</v>
      </c>
      <c r="C14" s="173">
        <v>1570</v>
      </c>
      <c r="D14" s="175">
        <v>0.999</v>
      </c>
      <c r="E14" s="175">
        <v>0.91800000000000004</v>
      </c>
      <c r="F14" s="174">
        <f>E14-D14</f>
        <v>-8.0999999999999961E-2</v>
      </c>
      <c r="G14" s="212">
        <f>D14/E14</f>
        <v>1.088235294117647</v>
      </c>
      <c r="H14"/>
      <c r="I14"/>
      <c r="J14"/>
    </row>
    <row r="15" spans="1:14">
      <c r="B15" s="238">
        <v>2020</v>
      </c>
      <c r="C15" s="239">
        <v>1653</v>
      </c>
      <c r="D15" s="241">
        <v>1</v>
      </c>
      <c r="E15" s="241">
        <v>0.89100000000000001</v>
      </c>
      <c r="F15" s="240">
        <f>E15-D15</f>
        <v>-0.10899999999999999</v>
      </c>
      <c r="G15" s="242">
        <f>D15/E15</f>
        <v>1.122334455667789</v>
      </c>
      <c r="H15"/>
      <c r="I15"/>
      <c r="J15"/>
    </row>
    <row r="16" spans="1:14">
      <c r="B16" s="10" t="s">
        <v>57</v>
      </c>
      <c r="C16" s="12"/>
      <c r="D16" s="12"/>
      <c r="E16" s="12"/>
      <c r="F16" s="12"/>
      <c r="G16" s="12"/>
      <c r="H16"/>
      <c r="I16"/>
      <c r="J16"/>
    </row>
    <row r="17" spans="2:15">
      <c r="B17" s="11" t="s">
        <v>58</v>
      </c>
      <c r="C17" s="12"/>
      <c r="D17" s="12"/>
      <c r="E17" s="12"/>
      <c r="F17" s="12"/>
      <c r="G17" s="12"/>
      <c r="H17"/>
      <c r="I17"/>
      <c r="J17"/>
    </row>
    <row r="18" spans="2:15" ht="37.5" customHeight="1">
      <c r="B18" s="289" t="s">
        <v>260</v>
      </c>
      <c r="C18" s="289"/>
      <c r="D18" s="289"/>
      <c r="E18" s="289"/>
      <c r="F18" s="289"/>
      <c r="G18" s="289"/>
      <c r="H18" s="289"/>
      <c r="I18" s="289"/>
      <c r="J18" s="289"/>
      <c r="K18" s="289"/>
      <c r="L18" s="289"/>
      <c r="M18" s="289"/>
      <c r="N18" s="289"/>
      <c r="O18" s="10"/>
    </row>
    <row r="19" spans="2:15">
      <c r="B19" s="95" t="s">
        <v>59</v>
      </c>
      <c r="C19" s="12"/>
      <c r="D19" s="12"/>
      <c r="E19" s="12"/>
      <c r="F19" s="12"/>
      <c r="G19" s="12"/>
      <c r="H19"/>
      <c r="I19"/>
      <c r="J19"/>
    </row>
    <row r="20" spans="2:15" ht="14.25" customHeight="1">
      <c r="B20" s="22" t="s">
        <v>60</v>
      </c>
      <c r="C20" s="211"/>
      <c r="D20" s="211"/>
      <c r="E20" s="211"/>
      <c r="F20" s="211"/>
      <c r="G20" s="211"/>
      <c r="H20" s="211"/>
      <c r="I20" s="211"/>
      <c r="J20" s="211"/>
      <c r="K20" s="211"/>
      <c r="L20" s="211"/>
      <c r="M20" s="211"/>
      <c r="N20" s="211"/>
    </row>
    <row r="21" spans="2:15">
      <c r="B21" s="12"/>
      <c r="C21" s="12"/>
      <c r="D21" s="12"/>
      <c r="E21" s="12"/>
      <c r="F21" s="12"/>
      <c r="G21" s="12"/>
      <c r="H21"/>
      <c r="I21"/>
      <c r="J21"/>
    </row>
    <row r="22" spans="2:15">
      <c r="B22" s="153"/>
      <c r="C22" s="12"/>
      <c r="D22" s="12"/>
      <c r="E22" s="12"/>
      <c r="F22" s="12"/>
      <c r="G22" s="12"/>
      <c r="H22"/>
      <c r="I22"/>
      <c r="J22"/>
    </row>
  </sheetData>
  <mergeCells count="2">
    <mergeCell ref="B18:N18"/>
    <mergeCell ref="B1:N1"/>
  </mergeCells>
  <hyperlinks>
    <hyperlink ref="A1" location="Index!A1" display="Index" xr:uid="{C64AD288-90D8-4865-BE8B-C9B313A3FCCB}"/>
  </hyperlinks>
  <pageMargins left="0.7" right="0.7" top="0.75" bottom="0.75" header="0.3" footer="0.3"/>
  <pageSetup paperSize="9" scale="96" orientation="landscape" r:id="rId1"/>
  <headerFooter>
    <oddFooter>&amp;L&amp;1#&amp;"Calibri"&amp;11&amp;K000000OFFICIAL: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pageSetUpPr fitToPage="1"/>
  </sheetPr>
  <dimension ref="A1:X28"/>
  <sheetViews>
    <sheetView showGridLines="0" zoomScaleNormal="100" zoomScaleSheetLayoutView="190" workbookViewId="0">
      <selection activeCell="C19" sqref="C19"/>
    </sheetView>
  </sheetViews>
  <sheetFormatPr defaultRowHeight="14.5"/>
  <cols>
    <col min="2" max="2" width="11.1796875" customWidth="1"/>
    <col min="3" max="4" width="15.453125" customWidth="1"/>
    <col min="5" max="5" width="18.54296875" customWidth="1"/>
    <col min="6" max="6" width="16.7265625" customWidth="1"/>
    <col min="7" max="7" width="14.7265625" customWidth="1"/>
    <col min="8" max="8" width="19.26953125" customWidth="1"/>
    <col min="9" max="9" width="17.7265625" customWidth="1"/>
    <col min="10" max="10" width="17.453125" customWidth="1"/>
    <col min="11" max="11" width="10.54296875" customWidth="1"/>
  </cols>
  <sheetData>
    <row r="1" spans="1:17">
      <c r="A1" s="2" t="s">
        <v>49</v>
      </c>
      <c r="B1" s="112" t="s">
        <v>220</v>
      </c>
      <c r="C1" s="16"/>
      <c r="D1" s="16"/>
      <c r="E1" s="16"/>
      <c r="F1" s="16"/>
      <c r="G1" s="16"/>
      <c r="H1" s="16"/>
      <c r="I1" s="16"/>
      <c r="J1" s="35"/>
      <c r="O1" s="2"/>
    </row>
    <row r="2" spans="1:17" ht="46">
      <c r="B2" s="55" t="s">
        <v>51</v>
      </c>
      <c r="C2" s="55" t="s">
        <v>221</v>
      </c>
      <c r="D2" s="55"/>
      <c r="E2" s="53" t="s">
        <v>222</v>
      </c>
      <c r="F2" s="53" t="s">
        <v>223</v>
      </c>
      <c r="G2" s="53" t="s">
        <v>224</v>
      </c>
      <c r="H2" s="53" t="s">
        <v>225</v>
      </c>
      <c r="I2" s="53" t="s">
        <v>226</v>
      </c>
      <c r="J2" s="53" t="s">
        <v>227</v>
      </c>
    </row>
    <row r="3" spans="1:17">
      <c r="B3" s="56">
        <v>2016</v>
      </c>
      <c r="C3" s="57" t="s">
        <v>137</v>
      </c>
      <c r="D3" s="57"/>
      <c r="E3" s="151">
        <v>0.83499999999999996</v>
      </c>
      <c r="F3" s="151">
        <v>0.67400000000000004</v>
      </c>
      <c r="G3" s="108">
        <v>0.373</v>
      </c>
      <c r="H3" s="108">
        <v>0.88900000000000001</v>
      </c>
      <c r="I3" s="108">
        <v>0.70200000000000007</v>
      </c>
      <c r="J3" s="108">
        <v>0.34899999999999998</v>
      </c>
      <c r="L3" s="82"/>
      <c r="M3" s="82"/>
      <c r="N3" s="82"/>
      <c r="O3" s="82"/>
      <c r="P3" s="82"/>
      <c r="Q3" s="82"/>
    </row>
    <row r="4" spans="1:17">
      <c r="B4" s="56">
        <v>2016</v>
      </c>
      <c r="C4" s="57" t="s">
        <v>228</v>
      </c>
      <c r="D4" s="57"/>
      <c r="E4" s="151">
        <v>0.86099999999999999</v>
      </c>
      <c r="F4" s="151">
        <v>0.79200000000000004</v>
      </c>
      <c r="G4" s="108">
        <v>0.27399999999999997</v>
      </c>
      <c r="H4" s="108">
        <v>0.85499999999999998</v>
      </c>
      <c r="I4" s="108">
        <v>0.75099999999999989</v>
      </c>
      <c r="J4" s="108">
        <v>0.31900000000000001</v>
      </c>
      <c r="L4" s="82"/>
      <c r="M4" s="156"/>
      <c r="N4" s="82"/>
      <c r="O4" s="82"/>
      <c r="P4" s="82"/>
      <c r="Q4" s="82"/>
    </row>
    <row r="5" spans="1:17">
      <c r="B5" s="56">
        <v>2017</v>
      </c>
      <c r="C5" s="57" t="s">
        <v>137</v>
      </c>
      <c r="D5" s="57"/>
      <c r="E5" s="151">
        <v>0.85299999999999998</v>
      </c>
      <c r="F5" s="151">
        <v>0.76900000000000002</v>
      </c>
      <c r="G5" s="108">
        <v>0.30599999999999999</v>
      </c>
      <c r="H5" s="108">
        <v>0.83700000000000008</v>
      </c>
      <c r="I5" s="108">
        <v>0.71599999999999997</v>
      </c>
      <c r="J5" s="108">
        <v>0.31900000000000001</v>
      </c>
      <c r="L5" s="82"/>
      <c r="M5" s="156"/>
      <c r="N5" s="82"/>
      <c r="O5" s="82"/>
      <c r="P5" s="82"/>
      <c r="Q5" s="82"/>
    </row>
    <row r="6" spans="1:17">
      <c r="B6" s="56">
        <v>2017</v>
      </c>
      <c r="C6" s="57" t="s">
        <v>228</v>
      </c>
      <c r="D6" s="57"/>
      <c r="E6" s="151">
        <v>0.85199999999999998</v>
      </c>
      <c r="F6" s="151">
        <v>0.77400000000000002</v>
      </c>
      <c r="G6" s="108">
        <v>0.28000000000000003</v>
      </c>
      <c r="H6" s="108">
        <v>0.82599999999999996</v>
      </c>
      <c r="I6" s="108">
        <v>0.73299999999999998</v>
      </c>
      <c r="J6" s="108">
        <v>0.28499999999999998</v>
      </c>
      <c r="L6" s="82"/>
      <c r="M6" s="156"/>
      <c r="N6" s="82"/>
      <c r="O6" s="82"/>
      <c r="P6" s="82"/>
      <c r="Q6" s="82"/>
    </row>
    <row r="7" spans="1:17">
      <c r="B7" s="56">
        <v>2018</v>
      </c>
      <c r="C7" s="57" t="s">
        <v>137</v>
      </c>
      <c r="D7" s="57"/>
      <c r="E7" s="151">
        <v>0.85400000000000009</v>
      </c>
      <c r="F7" s="151">
        <v>0.76300000000000001</v>
      </c>
      <c r="G7" s="108">
        <v>0.29199999999999998</v>
      </c>
      <c r="H7" s="108">
        <v>0.83</v>
      </c>
      <c r="I7" s="108">
        <v>0.72299999999999998</v>
      </c>
      <c r="J7" s="108">
        <v>0.29499999999999998</v>
      </c>
      <c r="L7" s="82"/>
      <c r="M7" s="82"/>
      <c r="N7" s="82"/>
      <c r="O7" s="82"/>
      <c r="P7" s="82"/>
      <c r="Q7" s="82"/>
    </row>
    <row r="8" spans="1:17">
      <c r="B8" s="56">
        <v>2018</v>
      </c>
      <c r="C8" s="57" t="s">
        <v>228</v>
      </c>
      <c r="D8" s="57"/>
      <c r="E8" s="151">
        <v>0.84499999999999997</v>
      </c>
      <c r="F8" s="151">
        <v>0.77099999999999991</v>
      </c>
      <c r="G8" s="108">
        <v>0.26</v>
      </c>
      <c r="H8" s="108">
        <v>0.83099999999999996</v>
      </c>
      <c r="I8" s="108">
        <v>0.746</v>
      </c>
      <c r="J8" s="108">
        <v>0.26899999999999996</v>
      </c>
      <c r="L8" s="82"/>
      <c r="M8" s="82"/>
      <c r="N8" s="82"/>
      <c r="O8" s="82"/>
      <c r="P8" s="82"/>
      <c r="Q8" s="82"/>
    </row>
    <row r="9" spans="1:17">
      <c r="B9" s="56">
        <v>2019</v>
      </c>
      <c r="C9" s="57" t="s">
        <v>137</v>
      </c>
      <c r="D9" s="57"/>
      <c r="E9" s="151">
        <v>0.85899999999999999</v>
      </c>
      <c r="F9" s="151">
        <v>0.77300000000000002</v>
      </c>
      <c r="G9" s="108">
        <v>0.29499999999999998</v>
      </c>
      <c r="H9" s="108">
        <v>0.83399999999999996</v>
      </c>
      <c r="I9" s="108">
        <v>0.73599999999999999</v>
      </c>
      <c r="J9" s="108">
        <v>0.33900000000000002</v>
      </c>
      <c r="L9" s="82"/>
      <c r="M9" s="82"/>
      <c r="N9" s="82"/>
      <c r="O9" s="82"/>
      <c r="P9" s="82"/>
      <c r="Q9" s="82"/>
    </row>
    <row r="10" spans="1:17">
      <c r="B10" s="56">
        <v>2019</v>
      </c>
      <c r="C10" s="57" t="s">
        <v>228</v>
      </c>
      <c r="D10" s="57"/>
      <c r="E10" s="151">
        <v>0.85899999999999999</v>
      </c>
      <c r="F10" s="151">
        <v>0.77600000000000002</v>
      </c>
      <c r="G10" s="108">
        <v>0.36099999999999999</v>
      </c>
      <c r="H10" s="108">
        <v>0.84599999999999997</v>
      </c>
      <c r="I10" s="108">
        <v>0.74199999999999999</v>
      </c>
      <c r="J10" s="108">
        <v>0.312</v>
      </c>
      <c r="L10" s="82"/>
      <c r="M10" s="82"/>
      <c r="N10" s="82"/>
      <c r="O10" s="82"/>
      <c r="P10" s="82"/>
      <c r="Q10" s="82"/>
    </row>
    <row r="11" spans="1:17">
      <c r="B11" s="56">
        <v>2020</v>
      </c>
      <c r="C11" s="57" t="s">
        <v>137</v>
      </c>
      <c r="D11" s="57"/>
      <c r="E11" s="151">
        <v>0.82699999999999996</v>
      </c>
      <c r="F11" s="151">
        <v>0.74099999999999999</v>
      </c>
      <c r="G11" s="108">
        <v>0.36399999999999999</v>
      </c>
      <c r="H11" s="108">
        <v>0.82499999999999996</v>
      </c>
      <c r="I11" s="108">
        <v>0.72</v>
      </c>
      <c r="J11" s="108">
        <v>0.40699999999999997</v>
      </c>
      <c r="L11" s="82"/>
      <c r="M11" s="82"/>
      <c r="N11" s="82"/>
      <c r="O11" s="82"/>
      <c r="P11" s="82"/>
      <c r="Q11" s="82"/>
    </row>
    <row r="12" spans="1:17">
      <c r="B12" s="272">
        <v>2020</v>
      </c>
      <c r="C12" s="273" t="s">
        <v>228</v>
      </c>
      <c r="D12" s="273"/>
      <c r="E12" s="274">
        <v>0.82299999999999995</v>
      </c>
      <c r="F12" s="274">
        <v>0.72699999999999998</v>
      </c>
      <c r="G12" s="256">
        <v>0.29899999999999999</v>
      </c>
      <c r="H12" s="256">
        <v>0.79300000000000004</v>
      </c>
      <c r="I12" s="256">
        <v>0.67200000000000004</v>
      </c>
      <c r="J12" s="256">
        <v>0.314</v>
      </c>
      <c r="L12" s="82"/>
      <c r="M12" s="82"/>
      <c r="N12" s="82"/>
      <c r="O12" s="82"/>
      <c r="P12" s="82"/>
      <c r="Q12" s="82"/>
    </row>
    <row r="13" spans="1:17" ht="15" customHeight="1">
      <c r="B13" s="58" t="s">
        <v>229</v>
      </c>
      <c r="C13" s="58"/>
      <c r="D13" s="58"/>
      <c r="E13" s="58"/>
      <c r="F13" s="58"/>
      <c r="G13" s="58"/>
      <c r="H13" s="58"/>
      <c r="I13" s="58"/>
      <c r="J13" s="19"/>
    </row>
    <row r="14" spans="1:17" ht="15" customHeight="1">
      <c r="B14" s="58" t="s">
        <v>230</v>
      </c>
      <c r="C14" s="58"/>
      <c r="D14" s="58"/>
      <c r="E14" s="58"/>
      <c r="F14" s="58"/>
      <c r="G14" s="58"/>
      <c r="H14" s="58"/>
      <c r="I14" s="58"/>
      <c r="J14" s="19"/>
    </row>
    <row r="15" spans="1:17">
      <c r="B15" s="59" t="s">
        <v>231</v>
      </c>
      <c r="C15" s="59"/>
      <c r="D15" s="59"/>
      <c r="E15" s="59"/>
      <c r="F15" s="59"/>
      <c r="G15" s="59"/>
      <c r="H15" s="59"/>
      <c r="I15" s="59"/>
      <c r="J15" s="19"/>
    </row>
    <row r="16" spans="1:17">
      <c r="B16" s="22" t="s">
        <v>232</v>
      </c>
    </row>
    <row r="17" spans="2:24" ht="15" customHeight="1">
      <c r="B17" s="22" t="s">
        <v>233</v>
      </c>
      <c r="C17" s="22"/>
      <c r="D17" s="22"/>
      <c r="E17" s="22"/>
      <c r="F17" s="22"/>
      <c r="G17" s="22"/>
      <c r="H17" s="22"/>
      <c r="I17" s="22"/>
      <c r="J17" s="22"/>
      <c r="K17" s="22"/>
      <c r="L17" s="22"/>
      <c r="M17" s="22"/>
      <c r="N17" s="22"/>
      <c r="O17" s="22"/>
      <c r="P17" s="22"/>
      <c r="Q17" s="22"/>
      <c r="R17" s="22"/>
      <c r="S17" s="22"/>
      <c r="T17" s="22"/>
      <c r="U17" s="22"/>
      <c r="V17" s="22"/>
      <c r="W17" s="22"/>
      <c r="X17" s="22"/>
    </row>
    <row r="18" spans="2:24">
      <c r="B18" s="22" t="s">
        <v>234</v>
      </c>
    </row>
    <row r="20" spans="2:24">
      <c r="B20" s="57"/>
      <c r="C20" s="151"/>
      <c r="D20" s="151"/>
      <c r="E20" s="108"/>
    </row>
    <row r="21" spans="2:24">
      <c r="B21" s="57"/>
      <c r="C21" s="151"/>
      <c r="D21" s="151"/>
      <c r="E21" s="108"/>
    </row>
    <row r="24" spans="2:24">
      <c r="C24" s="152"/>
      <c r="D24" s="152"/>
      <c r="E24" s="152"/>
      <c r="F24" s="152"/>
    </row>
    <row r="25" spans="2:24">
      <c r="C25" s="152"/>
      <c r="E25" s="151"/>
      <c r="F25" s="108"/>
    </row>
    <row r="26" spans="2:24">
      <c r="C26" s="152"/>
      <c r="E26" s="151"/>
      <c r="F26" s="108"/>
    </row>
    <row r="27" spans="2:24">
      <c r="D27" s="152"/>
      <c r="E27" s="152"/>
      <c r="F27" s="152"/>
    </row>
    <row r="28" spans="2:24">
      <c r="C28" s="152"/>
    </row>
  </sheetData>
  <sortState xmlns:xlrd2="http://schemas.microsoft.com/office/spreadsheetml/2017/richdata2" ref="B3:J8">
    <sortCondition ref="B3:B8"/>
  </sortState>
  <hyperlinks>
    <hyperlink ref="A1" location="Index!A1" display="Index" xr:uid="{225485A2-A38A-48C5-9182-E272CAAE97DE}"/>
  </hyperlinks>
  <pageMargins left="0.25" right="0.25" top="0.75" bottom="0.75" header="0.3" footer="0.3"/>
  <pageSetup paperSize="9" scale="74" orientation="landscape" r:id="rId1"/>
  <headerFooter>
    <oddFooter>&amp;L&amp;1#&amp;"Calibri"&amp;11&amp;K000000OFFICIAL: Sensitive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I25"/>
  <sheetViews>
    <sheetView showGridLines="0" zoomScaleNormal="100" zoomScaleSheetLayoutView="175" workbookViewId="0">
      <selection activeCell="E25" sqref="E25"/>
    </sheetView>
  </sheetViews>
  <sheetFormatPr defaultRowHeight="14.5"/>
  <cols>
    <col min="2" max="2" width="32.54296875" style="19" bestFit="1" customWidth="1"/>
    <col min="3" max="3" width="15.81640625" style="19" bestFit="1" customWidth="1"/>
    <col min="4" max="4" width="6.54296875" style="19" bestFit="1" customWidth="1"/>
    <col min="5" max="5" width="20.26953125" style="19" bestFit="1" customWidth="1"/>
    <col min="7" max="7" width="11.54296875" customWidth="1"/>
    <col min="9" max="9" width="46.1796875" customWidth="1"/>
  </cols>
  <sheetData>
    <row r="1" spans="1:9">
      <c r="A1" s="2" t="s">
        <v>49</v>
      </c>
      <c r="B1" s="113" t="s">
        <v>235</v>
      </c>
    </row>
    <row r="2" spans="1:9">
      <c r="B2" s="34" t="s">
        <v>236</v>
      </c>
      <c r="C2" s="34" t="s">
        <v>51</v>
      </c>
      <c r="D2" s="34" t="s">
        <v>237</v>
      </c>
      <c r="E2" s="34" t="s">
        <v>238</v>
      </c>
    </row>
    <row r="3" spans="1:9">
      <c r="B3" s="24" t="s">
        <v>239</v>
      </c>
      <c r="C3" s="139" t="s">
        <v>240</v>
      </c>
      <c r="D3" s="69">
        <v>1</v>
      </c>
      <c r="E3" s="69">
        <v>1</v>
      </c>
    </row>
    <row r="4" spans="1:9">
      <c r="B4" s="24"/>
      <c r="C4" s="139" t="s">
        <v>241</v>
      </c>
      <c r="D4" s="70">
        <v>6</v>
      </c>
      <c r="E4" s="70">
        <v>6</v>
      </c>
      <c r="I4" s="24"/>
    </row>
    <row r="5" spans="1:9">
      <c r="B5" s="24"/>
      <c r="C5" s="139" t="s">
        <v>242</v>
      </c>
      <c r="D5" s="70">
        <v>32</v>
      </c>
      <c r="E5" s="70">
        <v>32</v>
      </c>
      <c r="I5" s="24"/>
    </row>
    <row r="6" spans="1:9">
      <c r="B6" s="24"/>
      <c r="C6" s="139" t="s">
        <v>243</v>
      </c>
      <c r="D6" s="162">
        <v>44</v>
      </c>
      <c r="E6" s="162">
        <v>44</v>
      </c>
      <c r="I6" s="24"/>
    </row>
    <row r="7" spans="1:9" ht="24">
      <c r="B7" s="64" t="s">
        <v>244</v>
      </c>
      <c r="C7" s="139">
        <v>2017</v>
      </c>
      <c r="D7" s="70">
        <v>7</v>
      </c>
      <c r="E7" s="70">
        <v>5</v>
      </c>
      <c r="I7" s="64"/>
    </row>
    <row r="8" spans="1:9">
      <c r="B8" s="24"/>
      <c r="C8" s="139">
        <v>2018</v>
      </c>
      <c r="D8" s="70">
        <v>4</v>
      </c>
      <c r="E8" s="70">
        <v>3</v>
      </c>
      <c r="I8" s="64"/>
    </row>
    <row r="9" spans="1:9">
      <c r="B9" s="24"/>
      <c r="C9" s="139">
        <v>2019</v>
      </c>
      <c r="D9" s="70">
        <v>2</v>
      </c>
      <c r="E9" s="70">
        <v>1</v>
      </c>
    </row>
    <row r="10" spans="1:9">
      <c r="B10" s="24"/>
      <c r="C10" s="139">
        <v>2020</v>
      </c>
      <c r="D10" s="70">
        <v>13</v>
      </c>
      <c r="E10" s="70">
        <v>13</v>
      </c>
    </row>
    <row r="11" spans="1:9">
      <c r="B11" s="24"/>
      <c r="C11" s="139">
        <v>2021</v>
      </c>
      <c r="D11" s="70">
        <v>7</v>
      </c>
      <c r="E11" s="70">
        <v>7</v>
      </c>
    </row>
    <row r="12" spans="1:9" ht="24">
      <c r="B12" s="64" t="s">
        <v>245</v>
      </c>
      <c r="C12" s="139">
        <v>2017</v>
      </c>
      <c r="D12" s="70">
        <v>24</v>
      </c>
      <c r="E12" s="70">
        <v>18</v>
      </c>
    </row>
    <row r="13" spans="1:9">
      <c r="B13" s="24"/>
      <c r="C13" s="139">
        <v>2018</v>
      </c>
      <c r="D13" s="70">
        <v>11</v>
      </c>
      <c r="E13" s="70">
        <v>11</v>
      </c>
    </row>
    <row r="14" spans="1:9">
      <c r="B14" s="24"/>
      <c r="C14" s="139">
        <v>2019</v>
      </c>
      <c r="D14" s="70">
        <v>13</v>
      </c>
      <c r="E14" s="70">
        <v>13</v>
      </c>
    </row>
    <row r="15" spans="1:9">
      <c r="B15" s="24"/>
      <c r="C15" s="165">
        <v>2020</v>
      </c>
      <c r="D15" s="166">
        <v>4</v>
      </c>
      <c r="E15" s="166">
        <v>4</v>
      </c>
    </row>
    <row r="16" spans="1:9">
      <c r="B16" s="24"/>
      <c r="C16" s="165">
        <v>2021</v>
      </c>
      <c r="D16" s="166"/>
      <c r="E16" s="166"/>
    </row>
    <row r="17" spans="2:6" ht="24">
      <c r="B17" s="64" t="s">
        <v>246</v>
      </c>
      <c r="C17" s="165">
        <v>2017</v>
      </c>
      <c r="D17" s="166">
        <v>39</v>
      </c>
      <c r="E17" s="166">
        <v>24</v>
      </c>
    </row>
    <row r="18" spans="2:6">
      <c r="B18" s="24"/>
      <c r="C18" s="165">
        <v>2018</v>
      </c>
      <c r="D18" s="166">
        <v>35</v>
      </c>
      <c r="E18" s="166">
        <v>30</v>
      </c>
    </row>
    <row r="19" spans="2:6">
      <c r="B19" s="24"/>
      <c r="C19" s="165" t="s">
        <v>247</v>
      </c>
      <c r="D19" s="166">
        <v>57</v>
      </c>
      <c r="E19" s="166">
        <v>56</v>
      </c>
    </row>
    <row r="20" spans="2:6">
      <c r="B20" s="24"/>
      <c r="C20" s="165" t="s">
        <v>248</v>
      </c>
      <c r="D20" s="166">
        <v>26</v>
      </c>
      <c r="E20" s="166">
        <v>25</v>
      </c>
    </row>
    <row r="21" spans="2:6">
      <c r="B21" s="25"/>
      <c r="C21" s="275">
        <v>2021</v>
      </c>
      <c r="D21" s="276">
        <v>25</v>
      </c>
      <c r="E21" s="276">
        <v>25</v>
      </c>
    </row>
    <row r="22" spans="2:6">
      <c r="B22" s="22" t="s">
        <v>256</v>
      </c>
      <c r="F22" s="82"/>
    </row>
    <row r="23" spans="2:6">
      <c r="B23" s="22" t="s">
        <v>249</v>
      </c>
    </row>
    <row r="24" spans="2:6">
      <c r="B24" s="22" t="s">
        <v>250</v>
      </c>
    </row>
    <row r="25" spans="2:6">
      <c r="B25" s="155"/>
    </row>
  </sheetData>
  <hyperlinks>
    <hyperlink ref="A1" location="Index!A1" display="Index" xr:uid="{17484BCF-0916-4749-AEA4-69DBAA1E494D}"/>
  </hyperlinks>
  <pageMargins left="0.7" right="0.7" top="0.75" bottom="0.75" header="0.3" footer="0.3"/>
  <pageSetup paperSize="9"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N10"/>
  <sheetViews>
    <sheetView showGridLines="0" zoomScaleNormal="100" zoomScaleSheetLayoutView="130" workbookViewId="0">
      <selection activeCell="E18" sqref="E18"/>
    </sheetView>
  </sheetViews>
  <sheetFormatPr defaultRowHeight="14.5"/>
  <cols>
    <col min="1" max="1" width="6.26953125" customWidth="1"/>
    <col min="3" max="3" width="10.26953125" customWidth="1"/>
    <col min="4" max="4" width="10.81640625" customWidth="1"/>
  </cols>
  <sheetData>
    <row r="1" spans="1:14">
      <c r="A1" s="2" t="s">
        <v>49</v>
      </c>
      <c r="B1" s="112" t="s">
        <v>61</v>
      </c>
      <c r="C1" s="16"/>
      <c r="D1" s="16"/>
      <c r="N1" s="2"/>
    </row>
    <row r="2" spans="1:14" ht="24">
      <c r="B2" s="76" t="s">
        <v>51</v>
      </c>
      <c r="C2" s="15" t="s">
        <v>52</v>
      </c>
      <c r="D2" s="15" t="s">
        <v>62</v>
      </c>
      <c r="F2" s="153"/>
    </row>
    <row r="3" spans="1:14">
      <c r="B3" s="77">
        <v>2016</v>
      </c>
      <c r="C3" s="196">
        <v>642</v>
      </c>
      <c r="D3" s="197">
        <v>0.44600000000000001</v>
      </c>
    </row>
    <row r="4" spans="1:14">
      <c r="B4" s="77">
        <v>2017</v>
      </c>
      <c r="C4" s="196">
        <v>750</v>
      </c>
      <c r="D4" s="197">
        <v>0.51700000000000002</v>
      </c>
    </row>
    <row r="5" spans="1:14">
      <c r="B5" s="77">
        <v>2018</v>
      </c>
      <c r="C5" s="196">
        <v>852</v>
      </c>
      <c r="D5" s="197">
        <v>0.60799999999999998</v>
      </c>
    </row>
    <row r="6" spans="1:14">
      <c r="B6" s="77">
        <v>2019</v>
      </c>
      <c r="C6" s="196">
        <v>952</v>
      </c>
      <c r="D6" s="197">
        <v>0.66100000000000003</v>
      </c>
    </row>
    <row r="7" spans="1:14">
      <c r="B7" s="76">
        <v>2020</v>
      </c>
      <c r="C7" s="243">
        <v>977</v>
      </c>
      <c r="D7" s="244">
        <v>0.68200000000000005</v>
      </c>
    </row>
    <row r="8" spans="1:14">
      <c r="B8" s="10" t="s">
        <v>57</v>
      </c>
      <c r="C8" s="4"/>
      <c r="D8" s="4"/>
      <c r="E8" s="5"/>
      <c r="F8" s="5"/>
      <c r="G8" s="5"/>
      <c r="H8" s="6"/>
    </row>
    <row r="9" spans="1:14" ht="24.75" customHeight="1">
      <c r="B9" s="291" t="s">
        <v>63</v>
      </c>
      <c r="C9" s="291"/>
      <c r="D9" s="291"/>
      <c r="E9" s="291"/>
      <c r="F9" s="291"/>
      <c r="G9" s="291"/>
      <c r="H9" s="291"/>
      <c r="I9" s="291"/>
      <c r="J9" s="291"/>
    </row>
    <row r="10" spans="1:14" ht="34.5" customHeight="1">
      <c r="B10" s="289" t="s">
        <v>64</v>
      </c>
      <c r="C10" s="289"/>
      <c r="D10" s="289"/>
      <c r="E10" s="289"/>
      <c r="F10" s="289"/>
      <c r="G10" s="289"/>
      <c r="H10" s="289"/>
      <c r="I10" s="289"/>
      <c r="J10" s="289"/>
    </row>
  </sheetData>
  <mergeCells count="2">
    <mergeCell ref="B10:J10"/>
    <mergeCell ref="B9:J9"/>
  </mergeCells>
  <hyperlinks>
    <hyperlink ref="A1" location="Index!A1" display="Index" xr:uid="{B1864C92-B044-4FD5-B959-C254B4372EF3}"/>
  </hyperlink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J11"/>
  <sheetViews>
    <sheetView showGridLines="0" zoomScaleNormal="100" zoomScaleSheetLayoutView="190" workbookViewId="0">
      <selection activeCell="F11" sqref="F11"/>
    </sheetView>
  </sheetViews>
  <sheetFormatPr defaultRowHeight="14.5"/>
  <cols>
    <col min="1" max="1" width="6.1796875" customWidth="1"/>
    <col min="2" max="3" width="9.1796875" style="12"/>
    <col min="4" max="4" width="12.54296875" style="12" customWidth="1"/>
    <col min="5" max="6" width="9.1796875" style="12"/>
    <col min="23" max="23" width="10" bestFit="1" customWidth="1"/>
  </cols>
  <sheetData>
    <row r="1" spans="1:10">
      <c r="A1" s="2" t="s">
        <v>49</v>
      </c>
      <c r="B1" s="292" t="s">
        <v>65</v>
      </c>
      <c r="C1" s="292"/>
      <c r="D1" s="292"/>
      <c r="I1" s="2"/>
    </row>
    <row r="2" spans="1:10">
      <c r="B2" s="112" t="s">
        <v>66</v>
      </c>
      <c r="C2" s="18"/>
      <c r="D2" s="18"/>
      <c r="E2" s="18"/>
      <c r="F2" s="18"/>
    </row>
    <row r="3" spans="1:10" ht="24">
      <c r="B3" s="76" t="s">
        <v>51</v>
      </c>
      <c r="C3" s="15" t="s">
        <v>62</v>
      </c>
      <c r="D3" s="15" t="s">
        <v>67</v>
      </c>
      <c r="E3" s="67" t="s">
        <v>55</v>
      </c>
      <c r="F3" s="25" t="s">
        <v>56</v>
      </c>
    </row>
    <row r="4" spans="1:10">
      <c r="B4" s="77">
        <v>2009</v>
      </c>
      <c r="C4" s="14">
        <v>0.42399999999999999</v>
      </c>
      <c r="D4" s="14">
        <v>0.20300000000000001</v>
      </c>
      <c r="E4" s="29">
        <f>C4-D4</f>
        <v>0.22099999999999997</v>
      </c>
      <c r="F4" s="30">
        <f>C4/D4</f>
        <v>2.0886699507389159</v>
      </c>
    </row>
    <row r="5" spans="1:10">
      <c r="B5" s="77">
        <v>2012</v>
      </c>
      <c r="C5" s="14">
        <v>0.39600000000000002</v>
      </c>
      <c r="D5" s="14">
        <v>0.19500000000000001</v>
      </c>
      <c r="E5" s="29">
        <f t="shared" ref="E5:E7" si="0">C5-D5</f>
        <v>0.20100000000000001</v>
      </c>
      <c r="F5" s="30">
        <f t="shared" ref="F5:F7" si="1">C5/D5</f>
        <v>2.0307692307692307</v>
      </c>
    </row>
    <row r="6" spans="1:10">
      <c r="B6" s="77">
        <v>2015</v>
      </c>
      <c r="C6" s="14">
        <v>0.40299999999999997</v>
      </c>
      <c r="D6" s="14">
        <v>0.19899999999999998</v>
      </c>
      <c r="E6" s="29">
        <f t="shared" si="0"/>
        <v>0.20399999999999999</v>
      </c>
      <c r="F6" s="30">
        <f t="shared" si="1"/>
        <v>2.0251256281407035</v>
      </c>
    </row>
    <row r="7" spans="1:10">
      <c r="B7" s="277">
        <v>2018</v>
      </c>
      <c r="C7" s="278">
        <v>0.42399999999999999</v>
      </c>
      <c r="D7" s="278">
        <v>0.19800000000000001</v>
      </c>
      <c r="E7" s="279">
        <f t="shared" si="0"/>
        <v>0.22599999999999998</v>
      </c>
      <c r="F7" s="280">
        <f t="shared" si="1"/>
        <v>2.1414141414141414</v>
      </c>
    </row>
    <row r="8" spans="1:10">
      <c r="B8" s="10" t="s">
        <v>68</v>
      </c>
    </row>
    <row r="9" spans="1:10">
      <c r="B9" s="11" t="s">
        <v>69</v>
      </c>
    </row>
    <row r="11" spans="1:10">
      <c r="H11" s="152"/>
      <c r="I11" s="152"/>
      <c r="J11" s="152"/>
    </row>
  </sheetData>
  <mergeCells count="1">
    <mergeCell ref="B1:D1"/>
  </mergeCells>
  <hyperlinks>
    <hyperlink ref="A1" location="Index!A1" display="Index" xr:uid="{1FA0008B-8E80-4FFB-A32D-B4E2993FE94F}"/>
  </hyperlinks>
  <pageMargins left="0.7" right="0.7" top="0.75" bottom="0.75" header="0.3" footer="0.3"/>
  <pageSetup paperSize="9"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AE51"/>
  <sheetViews>
    <sheetView showGridLines="0" zoomScaleNormal="100" zoomScaleSheetLayoutView="130" workbookViewId="0">
      <selection activeCell="B1" sqref="B1:D1"/>
    </sheetView>
  </sheetViews>
  <sheetFormatPr defaultRowHeight="14.5"/>
  <cols>
    <col min="1" max="1" width="6.1796875" customWidth="1"/>
    <col min="2" max="2" width="7.54296875" customWidth="1"/>
    <col min="3" max="3" width="10.54296875" customWidth="1"/>
    <col min="4" max="4" width="12.54296875" customWidth="1"/>
    <col min="5" max="6" width="8.1796875" customWidth="1"/>
    <col min="7" max="7" width="1.81640625" customWidth="1"/>
    <col min="12" max="12" width="2.1796875" customWidth="1"/>
    <col min="17" max="17" width="2.26953125" customWidth="1"/>
    <col min="22" max="22" width="2" customWidth="1"/>
    <col min="27" max="27" width="3.453125" customWidth="1"/>
  </cols>
  <sheetData>
    <row r="1" spans="1:31">
      <c r="B1" s="292" t="s">
        <v>65</v>
      </c>
      <c r="C1" s="292"/>
      <c r="D1" s="292"/>
    </row>
    <row r="2" spans="1:31">
      <c r="A2" s="2" t="s">
        <v>49</v>
      </c>
      <c r="B2" s="113" t="s">
        <v>70</v>
      </c>
      <c r="C2" s="18"/>
      <c r="D2" s="18"/>
      <c r="E2" s="18"/>
      <c r="F2" s="18"/>
      <c r="G2" s="16"/>
      <c r="H2" s="16"/>
      <c r="I2" s="16"/>
      <c r="J2" s="16"/>
      <c r="K2" s="16"/>
      <c r="L2" s="16"/>
      <c r="M2" s="16"/>
      <c r="N2" s="16"/>
      <c r="O2" s="16"/>
      <c r="P2" s="16"/>
      <c r="Q2" s="16"/>
      <c r="R2" s="16"/>
      <c r="S2" s="16"/>
      <c r="T2" s="16"/>
      <c r="U2" s="16"/>
      <c r="V2" s="16"/>
      <c r="W2" s="16"/>
      <c r="X2" s="16"/>
      <c r="Y2" s="16"/>
      <c r="Z2" s="16"/>
      <c r="AA2" s="16"/>
    </row>
    <row r="3" spans="1:31">
      <c r="A3" s="2"/>
      <c r="B3" s="72"/>
      <c r="C3" s="294">
        <v>2008</v>
      </c>
      <c r="D3" s="294"/>
      <c r="E3" s="294"/>
      <c r="F3" s="294"/>
      <c r="H3" s="294">
        <v>2009</v>
      </c>
      <c r="I3" s="294"/>
      <c r="J3" s="294"/>
      <c r="K3" s="294"/>
      <c r="M3" s="294">
        <v>2010</v>
      </c>
      <c r="N3" s="294"/>
      <c r="O3" s="294"/>
      <c r="P3" s="294"/>
      <c r="R3" s="294">
        <v>2011</v>
      </c>
      <c r="S3" s="294"/>
      <c r="T3" s="294"/>
      <c r="U3" s="294"/>
      <c r="W3" s="294">
        <v>2012</v>
      </c>
      <c r="X3" s="294"/>
      <c r="Y3" s="294"/>
      <c r="Z3" s="294"/>
      <c r="AA3" s="83"/>
      <c r="AB3" s="294">
        <v>2013</v>
      </c>
      <c r="AC3" s="294"/>
      <c r="AD3" s="294"/>
      <c r="AE3" s="294"/>
    </row>
    <row r="4" spans="1:31" ht="35.5">
      <c r="B4" s="21" t="s">
        <v>71</v>
      </c>
      <c r="C4" s="37" t="s">
        <v>62</v>
      </c>
      <c r="D4" s="37" t="s">
        <v>72</v>
      </c>
      <c r="E4" s="27" t="s">
        <v>55</v>
      </c>
      <c r="F4" s="27" t="s">
        <v>73</v>
      </c>
      <c r="H4" s="26" t="s">
        <v>62</v>
      </c>
      <c r="I4" s="26" t="s">
        <v>72</v>
      </c>
      <c r="J4" s="27" t="s">
        <v>55</v>
      </c>
      <c r="K4" s="27" t="s">
        <v>73</v>
      </c>
      <c r="M4" s="26" t="s">
        <v>62</v>
      </c>
      <c r="N4" s="26" t="s">
        <v>72</v>
      </c>
      <c r="O4" s="27" t="s">
        <v>55</v>
      </c>
      <c r="P4" s="27" t="s">
        <v>73</v>
      </c>
      <c r="R4" s="26" t="s">
        <v>62</v>
      </c>
      <c r="S4" s="26" t="s">
        <v>72</v>
      </c>
      <c r="T4" s="27" t="s">
        <v>55</v>
      </c>
      <c r="U4" s="27" t="s">
        <v>73</v>
      </c>
      <c r="W4" s="26" t="s">
        <v>62</v>
      </c>
      <c r="X4" s="26" t="s">
        <v>72</v>
      </c>
      <c r="Y4" s="27" t="s">
        <v>55</v>
      </c>
      <c r="Z4" s="27" t="s">
        <v>73</v>
      </c>
      <c r="AA4" s="38"/>
      <c r="AB4" s="26" t="s">
        <v>62</v>
      </c>
      <c r="AC4" s="26" t="s">
        <v>72</v>
      </c>
      <c r="AD4" s="27" t="s">
        <v>55</v>
      </c>
      <c r="AE4" s="27" t="s">
        <v>73</v>
      </c>
    </row>
    <row r="5" spans="1:31">
      <c r="B5" s="24" t="s">
        <v>74</v>
      </c>
      <c r="C5" s="73">
        <v>0.44799999999999995</v>
      </c>
      <c r="D5" s="73">
        <v>0.51300000000000001</v>
      </c>
      <c r="E5" s="29">
        <f>C5-D5</f>
        <v>-6.5000000000000058E-2</v>
      </c>
      <c r="F5" s="30">
        <f>C5/D5</f>
        <v>0.87329434697855735</v>
      </c>
      <c r="H5" s="73">
        <v>0.45</v>
      </c>
      <c r="I5" s="73">
        <v>0.73299999999999998</v>
      </c>
      <c r="J5" s="29">
        <f>H5-I5</f>
        <v>-0.28299999999999997</v>
      </c>
      <c r="K5" s="30">
        <f>H5/I5</f>
        <v>0.61391541609822653</v>
      </c>
      <c r="M5" s="73">
        <v>0.46600000000000003</v>
      </c>
      <c r="N5" s="73">
        <v>0.75</v>
      </c>
      <c r="O5" s="29">
        <f>M5-N5</f>
        <v>-0.28399999999999997</v>
      </c>
      <c r="P5" s="30">
        <f>M5/N5</f>
        <v>0.6213333333333334</v>
      </c>
      <c r="R5" s="73">
        <v>0.45399999999999996</v>
      </c>
      <c r="S5" s="73">
        <v>0.73699999999999999</v>
      </c>
      <c r="T5" s="29">
        <f>R5-S5</f>
        <v>-0.28300000000000003</v>
      </c>
      <c r="U5" s="30">
        <f>R5/S5</f>
        <v>0.61601085481682494</v>
      </c>
      <c r="W5" s="73">
        <v>0.45899999999999996</v>
      </c>
      <c r="X5" s="73">
        <v>0.73699999999999999</v>
      </c>
      <c r="Y5" s="29">
        <f>W5-X5</f>
        <v>-0.27800000000000002</v>
      </c>
      <c r="Z5" s="30">
        <f>W5/X5</f>
        <v>0.62279511533242871</v>
      </c>
      <c r="AA5" s="30"/>
      <c r="AB5" s="73">
        <v>0.47899999999999998</v>
      </c>
      <c r="AC5" s="73">
        <v>0.75900000000000001</v>
      </c>
      <c r="AD5" s="29">
        <f>AB5-AC5</f>
        <v>-0.28000000000000003</v>
      </c>
      <c r="AE5" s="30">
        <f>AB5/AC5</f>
        <v>0.63109354413702234</v>
      </c>
    </row>
    <row r="6" spans="1:31">
      <c r="B6" s="24" t="s">
        <v>75</v>
      </c>
      <c r="C6" s="73">
        <v>0.32299999999999995</v>
      </c>
      <c r="D6" s="73">
        <v>0.59299999999999997</v>
      </c>
      <c r="E6" s="29">
        <f t="shared" ref="E6:E8" si="0">C6-D6</f>
        <v>-0.27</v>
      </c>
      <c r="F6" s="30">
        <f t="shared" ref="F6:F8" si="1">C6/D6</f>
        <v>0.54468802698145025</v>
      </c>
      <c r="H6" s="73">
        <v>0.35200000000000004</v>
      </c>
      <c r="I6" s="73">
        <v>0.64300000000000002</v>
      </c>
      <c r="J6" s="29">
        <f t="shared" ref="J6:J7" si="2">H6-I6</f>
        <v>-0.29099999999999998</v>
      </c>
      <c r="K6" s="30">
        <f t="shared" ref="K6:K8" si="3">H6/I6</f>
        <v>0.54743390357698296</v>
      </c>
      <c r="M6" s="73">
        <v>0.33500000000000002</v>
      </c>
      <c r="N6" s="73">
        <v>0.61799999999999999</v>
      </c>
      <c r="O6" s="29">
        <f t="shared" ref="O6:O8" si="4">M6-N6</f>
        <v>-0.28299999999999997</v>
      </c>
      <c r="P6" s="30">
        <f t="shared" ref="P6:P8" si="5">M6/N6</f>
        <v>0.54207119741100329</v>
      </c>
      <c r="R6" s="73">
        <v>0.33100000000000002</v>
      </c>
      <c r="S6" s="73">
        <v>0.625</v>
      </c>
      <c r="T6" s="29">
        <f t="shared" ref="T6:T8" si="6">R6-S6</f>
        <v>-0.29399999999999998</v>
      </c>
      <c r="U6" s="30">
        <f t="shared" ref="U6:U8" si="7">R6/S6</f>
        <v>0.52960000000000007</v>
      </c>
      <c r="W6" s="73">
        <v>0.31</v>
      </c>
      <c r="X6" s="73">
        <v>0.63300000000000001</v>
      </c>
      <c r="Y6" s="29">
        <f t="shared" ref="Y6:Y8" si="8">W6-X6</f>
        <v>-0.32300000000000001</v>
      </c>
      <c r="Z6" s="30">
        <f t="shared" ref="Z6:Z8" si="9">W6/X6</f>
        <v>0.48973143759873616</v>
      </c>
      <c r="AA6" s="30"/>
      <c r="AB6" s="73">
        <v>0.39700000000000002</v>
      </c>
      <c r="AC6" s="73">
        <v>0.67500000000000004</v>
      </c>
      <c r="AD6" s="29">
        <f t="shared" ref="AD6:AD8" si="10">AB6-AC6</f>
        <v>-0.27800000000000002</v>
      </c>
      <c r="AE6" s="30">
        <f t="shared" ref="AE6:AE8" si="11">AB6/AC6</f>
        <v>0.58814814814814809</v>
      </c>
    </row>
    <row r="7" spans="1:31">
      <c r="B7" s="24" t="s">
        <v>76</v>
      </c>
      <c r="C7" s="73">
        <v>0.21099999999999997</v>
      </c>
      <c r="D7" s="73">
        <v>0.56299999999999994</v>
      </c>
      <c r="E7" s="29">
        <f t="shared" si="0"/>
        <v>-0.35199999999999998</v>
      </c>
      <c r="F7" s="30">
        <f t="shared" si="1"/>
        <v>0.37477797513321487</v>
      </c>
      <c r="H7" s="73">
        <v>0.27200000000000002</v>
      </c>
      <c r="I7" s="73">
        <v>0.59799999999999998</v>
      </c>
      <c r="J7" s="29">
        <f t="shared" si="2"/>
        <v>-0.32599999999999996</v>
      </c>
      <c r="K7" s="30">
        <f t="shared" si="3"/>
        <v>0.45484949832775923</v>
      </c>
      <c r="M7" s="73">
        <v>0.31900000000000001</v>
      </c>
      <c r="N7" s="73">
        <v>0.64200000000000002</v>
      </c>
      <c r="O7" s="29">
        <f t="shared" si="4"/>
        <v>-0.32300000000000001</v>
      </c>
      <c r="P7" s="30">
        <f t="shared" si="5"/>
        <v>0.49688473520249221</v>
      </c>
      <c r="R7" s="73">
        <v>0.254</v>
      </c>
      <c r="S7" s="73">
        <v>0.57699999999999996</v>
      </c>
      <c r="T7" s="29">
        <f t="shared" si="6"/>
        <v>-0.32299999999999995</v>
      </c>
      <c r="U7" s="30">
        <f t="shared" si="7"/>
        <v>0.44020797227036401</v>
      </c>
      <c r="W7" s="73">
        <v>0.313</v>
      </c>
      <c r="X7" s="73">
        <v>0.60300000000000009</v>
      </c>
      <c r="Y7" s="29">
        <f t="shared" si="8"/>
        <v>-0.29000000000000009</v>
      </c>
      <c r="Z7" s="30">
        <f t="shared" si="9"/>
        <v>0.5190713101160862</v>
      </c>
      <c r="AA7" s="30"/>
      <c r="AB7" s="73">
        <v>0.30400000000000005</v>
      </c>
      <c r="AC7" s="73">
        <v>0.60199999999999998</v>
      </c>
      <c r="AD7" s="29">
        <f t="shared" si="10"/>
        <v>-0.29799999999999993</v>
      </c>
      <c r="AE7" s="30">
        <f t="shared" si="11"/>
        <v>0.50498338870431903</v>
      </c>
    </row>
    <row r="8" spans="1:31">
      <c r="B8" s="25" t="s">
        <v>77</v>
      </c>
      <c r="C8" s="31">
        <v>0.19500000000000001</v>
      </c>
      <c r="D8" s="31">
        <v>0.496</v>
      </c>
      <c r="E8" s="32">
        <f t="shared" si="0"/>
        <v>-0.30099999999999999</v>
      </c>
      <c r="F8" s="20">
        <f t="shared" si="1"/>
        <v>0.39314516129032262</v>
      </c>
      <c r="G8" s="16"/>
      <c r="H8" s="73">
        <v>0.21</v>
      </c>
      <c r="I8" s="73">
        <v>0.54</v>
      </c>
      <c r="J8" s="32">
        <f>H8-I8</f>
        <v>-0.33000000000000007</v>
      </c>
      <c r="K8" s="20">
        <f t="shared" si="3"/>
        <v>0.38888888888888884</v>
      </c>
      <c r="L8" s="16"/>
      <c r="M8" s="73">
        <v>0.157</v>
      </c>
      <c r="N8" s="73">
        <v>0.504</v>
      </c>
      <c r="O8" s="32">
        <f t="shared" si="4"/>
        <v>-0.34699999999999998</v>
      </c>
      <c r="P8" s="20">
        <f t="shared" si="5"/>
        <v>0.31150793650793651</v>
      </c>
      <c r="Q8" s="16"/>
      <c r="R8" s="73">
        <v>0.21700000000000003</v>
      </c>
      <c r="S8" s="73">
        <v>0.50800000000000001</v>
      </c>
      <c r="T8" s="32">
        <f t="shared" si="6"/>
        <v>-0.29099999999999998</v>
      </c>
      <c r="U8" s="20">
        <f t="shared" si="7"/>
        <v>0.42716535433070868</v>
      </c>
      <c r="V8" s="16"/>
      <c r="W8" s="73">
        <v>0.22</v>
      </c>
      <c r="X8" s="73">
        <v>0.48700000000000004</v>
      </c>
      <c r="Y8" s="32">
        <f t="shared" si="8"/>
        <v>-0.26700000000000002</v>
      </c>
      <c r="Z8" s="20">
        <f t="shared" si="9"/>
        <v>0.45174537987679669</v>
      </c>
      <c r="AA8" s="20"/>
      <c r="AB8" s="31">
        <v>0.23</v>
      </c>
      <c r="AC8" s="31">
        <v>0.51</v>
      </c>
      <c r="AD8" s="32">
        <f t="shared" si="10"/>
        <v>-0.28000000000000003</v>
      </c>
      <c r="AE8" s="20">
        <f t="shared" si="11"/>
        <v>0.45098039215686275</v>
      </c>
    </row>
    <row r="9" spans="1:31">
      <c r="B9" s="72"/>
      <c r="C9" s="293">
        <v>2014</v>
      </c>
      <c r="D9" s="293"/>
      <c r="E9" s="294"/>
      <c r="F9" s="294"/>
      <c r="H9" s="294">
        <v>2015</v>
      </c>
      <c r="I9" s="294"/>
      <c r="J9" s="294"/>
      <c r="K9" s="294"/>
      <c r="M9" s="294">
        <v>2016</v>
      </c>
      <c r="N9" s="294"/>
      <c r="O9" s="294"/>
      <c r="P9" s="294"/>
      <c r="R9" s="294">
        <v>2017</v>
      </c>
      <c r="S9" s="294"/>
      <c r="T9" s="294"/>
      <c r="U9" s="294"/>
      <c r="W9" s="294">
        <v>2018</v>
      </c>
      <c r="X9" s="294"/>
      <c r="Y9" s="294"/>
      <c r="Z9" s="294"/>
      <c r="AB9" s="294">
        <v>2019</v>
      </c>
      <c r="AC9" s="294"/>
      <c r="AD9" s="294"/>
      <c r="AE9" s="294"/>
    </row>
    <row r="10" spans="1:31" ht="35.5">
      <c r="B10" s="21" t="s">
        <v>71</v>
      </c>
      <c r="C10" s="26" t="s">
        <v>62</v>
      </c>
      <c r="D10" s="26" t="s">
        <v>72</v>
      </c>
      <c r="E10" s="27" t="s">
        <v>55</v>
      </c>
      <c r="F10" s="27" t="s">
        <v>73</v>
      </c>
      <c r="H10" s="26" t="s">
        <v>62</v>
      </c>
      <c r="I10" s="26" t="s">
        <v>72</v>
      </c>
      <c r="J10" s="27" t="s">
        <v>55</v>
      </c>
      <c r="K10" s="27" t="s">
        <v>73</v>
      </c>
      <c r="M10" s="26" t="s">
        <v>62</v>
      </c>
      <c r="N10" s="26" t="s">
        <v>72</v>
      </c>
      <c r="O10" s="27" t="s">
        <v>55</v>
      </c>
      <c r="P10" s="27" t="s">
        <v>73</v>
      </c>
      <c r="R10" s="26" t="s">
        <v>62</v>
      </c>
      <c r="S10" s="26" t="s">
        <v>72</v>
      </c>
      <c r="T10" s="27" t="s">
        <v>55</v>
      </c>
      <c r="U10" s="27" t="s">
        <v>73</v>
      </c>
      <c r="W10" s="26" t="s">
        <v>62</v>
      </c>
      <c r="X10" s="26" t="s">
        <v>72</v>
      </c>
      <c r="Y10" s="27" t="s">
        <v>55</v>
      </c>
      <c r="Z10" s="27" t="s">
        <v>73</v>
      </c>
      <c r="AB10" s="26" t="s">
        <v>62</v>
      </c>
      <c r="AC10" s="26" t="s">
        <v>72</v>
      </c>
      <c r="AD10" s="27" t="s">
        <v>55</v>
      </c>
      <c r="AE10" s="27" t="s">
        <v>73</v>
      </c>
    </row>
    <row r="11" spans="1:31">
      <c r="B11" s="24" t="s">
        <v>74</v>
      </c>
      <c r="C11" s="73">
        <v>0.48199999999999998</v>
      </c>
      <c r="D11" s="73">
        <v>0.72600000000000009</v>
      </c>
      <c r="E11" s="29">
        <f>C11-D11</f>
        <v>-0.24400000000000011</v>
      </c>
      <c r="F11" s="30">
        <f>C11/D11</f>
        <v>0.66391184573002748</v>
      </c>
      <c r="H11" s="28">
        <v>0.47299999999999998</v>
      </c>
      <c r="I11" s="28">
        <v>0.76800000000000002</v>
      </c>
      <c r="J11" s="29">
        <f>H11-I11</f>
        <v>-0.29500000000000004</v>
      </c>
      <c r="K11" s="30">
        <f>H11/I11</f>
        <v>0.61588541666666663</v>
      </c>
      <c r="M11" s="28">
        <v>0.48900000000000005</v>
      </c>
      <c r="N11" s="28">
        <v>0.76300000000000001</v>
      </c>
      <c r="O11" s="29">
        <f>M11-N11</f>
        <v>-0.27399999999999997</v>
      </c>
      <c r="P11" s="30">
        <f>M11/N11</f>
        <v>0.64089121887287026</v>
      </c>
      <c r="R11" s="28">
        <v>0.51900000000000002</v>
      </c>
      <c r="S11" s="28">
        <v>0.78900000000000003</v>
      </c>
      <c r="T11" s="29">
        <f>R11-S11</f>
        <v>-0.27</v>
      </c>
      <c r="U11" s="30">
        <f>R11/S11</f>
        <v>0.65779467680608361</v>
      </c>
      <c r="W11" s="28">
        <v>0.56000000000000005</v>
      </c>
      <c r="X11" s="28">
        <v>0.80500000000000005</v>
      </c>
      <c r="Y11" s="29">
        <v>-0.245</v>
      </c>
      <c r="Z11" s="30">
        <v>0.69565217391304346</v>
      </c>
      <c r="AB11" s="198">
        <v>0.51900000000000002</v>
      </c>
      <c r="AC11" s="198">
        <v>0.79</v>
      </c>
      <c r="AD11" s="157">
        <f>AB11-AC11</f>
        <v>-0.27100000000000002</v>
      </c>
      <c r="AE11" s="158">
        <f>AB11/AC11</f>
        <v>0.65696202531645564</v>
      </c>
    </row>
    <row r="12" spans="1:31">
      <c r="B12" s="24" t="s">
        <v>75</v>
      </c>
      <c r="C12" s="73">
        <v>0.24999999999999997</v>
      </c>
      <c r="D12" s="73">
        <v>0.54400000000000004</v>
      </c>
      <c r="E12" s="29">
        <f t="shared" ref="E12:E14" si="12">C12-D12</f>
        <v>-0.29400000000000004</v>
      </c>
      <c r="F12" s="30">
        <f t="shared" ref="F12:F14" si="13">C12/D12</f>
        <v>0.45955882352941169</v>
      </c>
      <c r="H12" s="28">
        <v>0.32899999999999996</v>
      </c>
      <c r="I12" s="28">
        <v>0.627</v>
      </c>
      <c r="J12" s="29">
        <f t="shared" ref="J12:J14" si="14">H12-I12</f>
        <v>-0.29800000000000004</v>
      </c>
      <c r="K12" s="30">
        <f t="shared" ref="K12:K14" si="15">H12/I12</f>
        <v>0.5247208931419457</v>
      </c>
      <c r="M12" s="28">
        <v>0.375</v>
      </c>
      <c r="N12" s="28">
        <v>0.66700000000000004</v>
      </c>
      <c r="O12" s="29">
        <f t="shared" ref="O12:O14" si="16">M12-N12</f>
        <v>-0.29200000000000004</v>
      </c>
      <c r="P12" s="30">
        <f t="shared" ref="P12:P14" si="17">M12/N12</f>
        <v>0.56221889055472263</v>
      </c>
      <c r="R12" s="28">
        <v>0.36700000000000005</v>
      </c>
      <c r="S12" s="28">
        <v>0.67600000000000005</v>
      </c>
      <c r="T12" s="29">
        <f t="shared" ref="T12:T14" si="18">R12-S12</f>
        <v>-0.309</v>
      </c>
      <c r="U12" s="30">
        <f t="shared" ref="U12:U14" si="19">R12/S12</f>
        <v>0.54289940828402372</v>
      </c>
      <c r="W12" s="28">
        <v>0.41299999999999998</v>
      </c>
      <c r="X12" s="28">
        <v>0.71099999999999997</v>
      </c>
      <c r="Y12" s="29">
        <v>-0.29799999999999999</v>
      </c>
      <c r="Z12" s="30">
        <v>0.58087201125175814</v>
      </c>
      <c r="AB12" s="121">
        <v>0.41899999999999998</v>
      </c>
      <c r="AC12" s="121">
        <v>0.70299999999999996</v>
      </c>
      <c r="AD12" s="29">
        <f t="shared" ref="AD12:AD14" si="20">AB12-AC12</f>
        <v>-0.28399999999999997</v>
      </c>
      <c r="AE12" s="30">
        <f t="shared" ref="AE12:AE14" si="21">AB12/AC12</f>
        <v>0.59601706970128021</v>
      </c>
    </row>
    <row r="13" spans="1:31">
      <c r="B13" s="24" t="s">
        <v>76</v>
      </c>
      <c r="C13" s="73">
        <v>0.23299999999999998</v>
      </c>
      <c r="D13" s="73">
        <v>0.59599999999999997</v>
      </c>
      <c r="E13" s="29">
        <f t="shared" si="12"/>
        <v>-0.36299999999999999</v>
      </c>
      <c r="F13" s="30">
        <f t="shared" si="13"/>
        <v>0.39093959731543626</v>
      </c>
      <c r="H13" s="28">
        <v>0.28100000000000003</v>
      </c>
      <c r="I13" s="28">
        <v>0.60199999999999998</v>
      </c>
      <c r="J13" s="29">
        <f t="shared" si="14"/>
        <v>-0.32099999999999995</v>
      </c>
      <c r="K13" s="30">
        <f t="shared" si="15"/>
        <v>0.46677740863787381</v>
      </c>
      <c r="M13" s="28">
        <v>0.28600000000000003</v>
      </c>
      <c r="N13" s="28">
        <v>0.57499999999999996</v>
      </c>
      <c r="O13" s="29">
        <f t="shared" si="16"/>
        <v>-0.28899999999999992</v>
      </c>
      <c r="P13" s="30">
        <f t="shared" si="17"/>
        <v>0.49739130434782619</v>
      </c>
      <c r="R13" s="28">
        <v>0.28700000000000003</v>
      </c>
      <c r="S13" s="28">
        <v>0.6140000000000001</v>
      </c>
      <c r="T13" s="29">
        <f t="shared" si="18"/>
        <v>-0.32700000000000007</v>
      </c>
      <c r="U13" s="30">
        <f t="shared" si="19"/>
        <v>0.46742671009771986</v>
      </c>
      <c r="W13" s="28">
        <v>0.26100000000000001</v>
      </c>
      <c r="X13" s="28">
        <v>0.60299999999999998</v>
      </c>
      <c r="Y13" s="29">
        <v>-0.34199999999999997</v>
      </c>
      <c r="Z13" s="30">
        <v>0.43283582089552242</v>
      </c>
      <c r="AB13" s="121">
        <v>0.28399999999999997</v>
      </c>
      <c r="AC13" s="121">
        <v>0.628</v>
      </c>
      <c r="AD13" s="29">
        <f t="shared" si="20"/>
        <v>-0.34400000000000003</v>
      </c>
      <c r="AE13" s="30">
        <f t="shared" si="21"/>
        <v>0.45222929936305728</v>
      </c>
    </row>
    <row r="14" spans="1:31">
      <c r="B14" s="25" t="s">
        <v>77</v>
      </c>
      <c r="C14" s="31">
        <v>0.23299999999999998</v>
      </c>
      <c r="D14" s="31">
        <v>0.59599999999999997</v>
      </c>
      <c r="E14" s="32">
        <f t="shared" si="12"/>
        <v>-0.36299999999999999</v>
      </c>
      <c r="F14" s="20">
        <f t="shared" si="13"/>
        <v>0.39093959731543626</v>
      </c>
      <c r="G14" s="16"/>
      <c r="H14" s="31">
        <v>0.24599999999999997</v>
      </c>
      <c r="I14" s="31">
        <v>0.50599999999999989</v>
      </c>
      <c r="J14" s="32">
        <f t="shared" si="14"/>
        <v>-0.2599999999999999</v>
      </c>
      <c r="K14" s="20">
        <f t="shared" si="15"/>
        <v>0.48616600790513836</v>
      </c>
      <c r="L14" s="16"/>
      <c r="M14" s="31">
        <v>0.214</v>
      </c>
      <c r="N14" s="31">
        <v>0.495</v>
      </c>
      <c r="O14" s="32">
        <f t="shared" si="16"/>
        <v>-0.28100000000000003</v>
      </c>
      <c r="P14" s="20">
        <f t="shared" si="17"/>
        <v>0.43232323232323233</v>
      </c>
      <c r="Q14" s="16"/>
      <c r="R14" s="31">
        <v>0.23400000000000001</v>
      </c>
      <c r="S14" s="31">
        <v>0.51</v>
      </c>
      <c r="T14" s="32">
        <f t="shared" si="18"/>
        <v>-0.27600000000000002</v>
      </c>
      <c r="U14" s="20">
        <f t="shared" si="19"/>
        <v>0.45882352941176474</v>
      </c>
      <c r="V14" s="16"/>
      <c r="W14" s="31">
        <v>0.251</v>
      </c>
      <c r="X14" s="31">
        <v>0.53600000000000003</v>
      </c>
      <c r="Y14" s="32">
        <v>-0.28500000000000003</v>
      </c>
      <c r="Z14" s="20">
        <v>0.46828358208955223</v>
      </c>
      <c r="AA14" s="16"/>
      <c r="AB14" s="199">
        <v>0.252</v>
      </c>
      <c r="AC14" s="199">
        <v>0.52800000000000002</v>
      </c>
      <c r="AD14" s="32">
        <f t="shared" si="20"/>
        <v>-0.27600000000000002</v>
      </c>
      <c r="AE14" s="20">
        <f t="shared" si="21"/>
        <v>0.47727272727272724</v>
      </c>
    </row>
    <row r="15" spans="1:31">
      <c r="B15" s="24"/>
      <c r="C15" s="73"/>
      <c r="D15" s="73"/>
      <c r="E15" s="29"/>
      <c r="F15" s="30"/>
      <c r="H15" s="73"/>
      <c r="I15" s="73"/>
      <c r="J15" s="29"/>
      <c r="K15" s="30"/>
      <c r="M15" s="73"/>
      <c r="N15" s="73"/>
      <c r="O15" s="29"/>
      <c r="P15" s="30"/>
      <c r="R15" s="73"/>
      <c r="S15" s="73"/>
      <c r="T15" s="29"/>
      <c r="U15" s="30"/>
      <c r="W15" s="73"/>
      <c r="X15" s="73"/>
      <c r="Y15" s="29"/>
      <c r="Z15" s="30"/>
      <c r="AB15" s="121"/>
      <c r="AC15" s="121"/>
      <c r="AD15" s="29"/>
      <c r="AE15" s="30"/>
    </row>
    <row r="16" spans="1:31">
      <c r="B16" s="72"/>
      <c r="C16" s="293">
        <v>2020</v>
      </c>
      <c r="D16" s="293"/>
      <c r="E16" s="294"/>
      <c r="F16" s="294"/>
      <c r="H16" s="73"/>
      <c r="I16" s="73"/>
      <c r="J16" s="29"/>
      <c r="K16" s="30"/>
      <c r="M16" s="73"/>
      <c r="N16" s="73"/>
      <c r="O16" s="29"/>
      <c r="P16" s="30"/>
      <c r="R16" s="73"/>
      <c r="S16" s="73"/>
      <c r="T16" s="29"/>
      <c r="U16" s="30"/>
      <c r="W16" s="73"/>
      <c r="X16" s="73"/>
      <c r="Y16" s="29"/>
      <c r="Z16" s="30"/>
      <c r="AB16" s="121"/>
      <c r="AC16" s="121"/>
      <c r="AD16" s="29"/>
      <c r="AE16" s="30"/>
    </row>
    <row r="17" spans="2:31" ht="24">
      <c r="B17" s="21" t="s">
        <v>71</v>
      </c>
      <c r="C17" s="26" t="s">
        <v>62</v>
      </c>
      <c r="D17" s="26" t="s">
        <v>72</v>
      </c>
      <c r="E17" s="27" t="s">
        <v>55</v>
      </c>
      <c r="F17" s="27" t="s">
        <v>73</v>
      </c>
      <c r="H17" s="73"/>
      <c r="I17" s="73"/>
      <c r="J17" s="29"/>
      <c r="K17" s="30"/>
      <c r="M17" s="73"/>
      <c r="N17" s="73"/>
      <c r="O17" s="29"/>
      <c r="P17" s="30"/>
      <c r="R17" s="73"/>
      <c r="S17" s="73"/>
      <c r="T17" s="29"/>
      <c r="U17" s="30"/>
      <c r="W17" s="73"/>
      <c r="X17" s="73"/>
      <c r="Y17" s="29"/>
      <c r="Z17" s="30"/>
      <c r="AB17" s="121"/>
      <c r="AC17" s="121"/>
      <c r="AD17" s="29"/>
      <c r="AE17" s="30"/>
    </row>
    <row r="18" spans="2:31">
      <c r="B18" s="24" t="s">
        <v>74</v>
      </c>
      <c r="C18" s="121"/>
      <c r="D18" s="121"/>
      <c r="E18" s="29"/>
      <c r="F18" s="30"/>
      <c r="H18" s="73"/>
      <c r="I18" s="73"/>
      <c r="J18" s="29"/>
      <c r="K18" s="30"/>
      <c r="M18" s="73"/>
      <c r="N18" s="73"/>
      <c r="O18" s="29"/>
      <c r="P18" s="30"/>
      <c r="R18" s="73"/>
      <c r="S18" s="73"/>
      <c r="T18" s="29"/>
      <c r="U18" s="30"/>
      <c r="W18" s="73"/>
      <c r="X18" s="73"/>
      <c r="Y18" s="29"/>
      <c r="Z18" s="30"/>
      <c r="AB18" s="121"/>
      <c r="AC18" s="121"/>
      <c r="AD18" s="29"/>
      <c r="AE18" s="30"/>
    </row>
    <row r="19" spans="2:31">
      <c r="B19" s="24" t="s">
        <v>75</v>
      </c>
      <c r="C19" s="121"/>
      <c r="D19" s="121"/>
      <c r="E19" s="29"/>
      <c r="F19" s="30"/>
      <c r="H19" s="73"/>
      <c r="I19" s="73"/>
      <c r="J19" s="29"/>
      <c r="K19" s="30"/>
      <c r="M19" s="73"/>
      <c r="N19" s="73"/>
      <c r="O19" s="29"/>
      <c r="P19" s="30"/>
      <c r="R19" s="73"/>
      <c r="S19" s="73"/>
      <c r="T19" s="29"/>
      <c r="U19" s="30"/>
      <c r="W19" s="73"/>
      <c r="X19" s="73"/>
      <c r="Y19" s="29"/>
      <c r="Z19" s="30"/>
      <c r="AB19" s="121"/>
      <c r="AC19" s="121"/>
      <c r="AD19" s="29"/>
      <c r="AE19" s="30"/>
    </row>
    <row r="20" spans="2:31">
      <c r="B20" s="24" t="s">
        <v>76</v>
      </c>
      <c r="C20" s="121"/>
      <c r="D20" s="121"/>
      <c r="E20" s="29"/>
      <c r="F20" s="30"/>
      <c r="H20" s="73"/>
      <c r="I20" s="73"/>
      <c r="J20" s="29"/>
      <c r="K20" s="30"/>
      <c r="M20" s="73"/>
      <c r="N20" s="73"/>
      <c r="O20" s="29"/>
      <c r="P20" s="30"/>
      <c r="R20" s="73"/>
      <c r="S20" s="73"/>
      <c r="T20" s="29"/>
      <c r="U20" s="30"/>
      <c r="W20" s="73"/>
      <c r="X20" s="73"/>
      <c r="Y20" s="29"/>
      <c r="Z20" s="30"/>
      <c r="AB20" s="121"/>
      <c r="AC20" s="121"/>
      <c r="AD20" s="29"/>
      <c r="AE20" s="30"/>
    </row>
    <row r="21" spans="2:31">
      <c r="B21" s="25" t="s">
        <v>77</v>
      </c>
      <c r="C21" s="199"/>
      <c r="D21" s="199"/>
      <c r="E21" s="32"/>
      <c r="F21" s="20"/>
      <c r="H21" s="73"/>
      <c r="I21" s="73"/>
      <c r="J21" s="29"/>
      <c r="K21" s="30"/>
      <c r="M21" s="73"/>
      <c r="N21" s="73"/>
      <c r="O21" s="29"/>
      <c r="P21" s="30"/>
      <c r="R21" s="73"/>
      <c r="S21" s="73"/>
      <c r="T21" s="29"/>
      <c r="U21" s="30"/>
      <c r="W21" s="73"/>
      <c r="X21" s="73"/>
      <c r="Y21" s="29"/>
      <c r="Z21" s="30"/>
      <c r="AB21" s="121"/>
      <c r="AC21" s="121"/>
      <c r="AD21" s="29"/>
      <c r="AE21" s="30"/>
    </row>
    <row r="22" spans="2:31">
      <c r="B22" s="23" t="s">
        <v>78</v>
      </c>
    </row>
    <row r="23" spans="2:31">
      <c r="B23" s="23" t="s">
        <v>79</v>
      </c>
    </row>
    <row r="24" spans="2:31">
      <c r="B24" s="22"/>
    </row>
    <row r="25" spans="2:31">
      <c r="B25" s="292" t="s">
        <v>65</v>
      </c>
      <c r="C25" s="292"/>
      <c r="D25" s="292"/>
    </row>
    <row r="26" spans="2:31">
      <c r="B26" s="113" t="s">
        <v>80</v>
      </c>
      <c r="C26" s="18"/>
      <c r="D26" s="18"/>
      <c r="E26" s="18"/>
      <c r="F26" s="18"/>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2:31">
      <c r="B27" s="72"/>
      <c r="C27" s="294">
        <v>2008</v>
      </c>
      <c r="D27" s="294"/>
      <c r="E27" s="294"/>
      <c r="F27" s="294"/>
      <c r="H27" s="294">
        <v>2009</v>
      </c>
      <c r="I27" s="294"/>
      <c r="J27" s="294"/>
      <c r="K27" s="294"/>
      <c r="M27" s="294">
        <v>2010</v>
      </c>
      <c r="N27" s="294"/>
      <c r="O27" s="294"/>
      <c r="P27" s="294"/>
      <c r="R27" s="294">
        <v>2011</v>
      </c>
      <c r="S27" s="294"/>
      <c r="T27" s="294"/>
      <c r="U27" s="294"/>
      <c r="W27" s="294">
        <v>2012</v>
      </c>
      <c r="X27" s="294"/>
      <c r="Y27" s="294"/>
      <c r="Z27" s="294"/>
      <c r="AA27" s="83"/>
      <c r="AB27" s="294">
        <v>2013</v>
      </c>
      <c r="AC27" s="294"/>
      <c r="AD27" s="294"/>
      <c r="AE27" s="294"/>
    </row>
    <row r="28" spans="2:31" ht="35.5">
      <c r="B28" s="21" t="s">
        <v>71</v>
      </c>
      <c r="C28" s="26" t="s">
        <v>62</v>
      </c>
      <c r="D28" s="26" t="s">
        <v>72</v>
      </c>
      <c r="E28" s="27" t="s">
        <v>55</v>
      </c>
      <c r="F28" s="27" t="s">
        <v>73</v>
      </c>
      <c r="H28" s="26" t="s">
        <v>62</v>
      </c>
      <c r="I28" s="26" t="s">
        <v>72</v>
      </c>
      <c r="J28" s="27" t="s">
        <v>55</v>
      </c>
      <c r="K28" s="27" t="s">
        <v>73</v>
      </c>
      <c r="M28" s="26" t="s">
        <v>62</v>
      </c>
      <c r="N28" s="26" t="s">
        <v>72</v>
      </c>
      <c r="O28" s="27" t="s">
        <v>55</v>
      </c>
      <c r="P28" s="27" t="s">
        <v>73</v>
      </c>
      <c r="R28" s="26" t="s">
        <v>62</v>
      </c>
      <c r="S28" s="26" t="s">
        <v>72</v>
      </c>
      <c r="T28" s="27" t="s">
        <v>55</v>
      </c>
      <c r="U28" s="27" t="s">
        <v>73</v>
      </c>
      <c r="W28" s="26" t="s">
        <v>62</v>
      </c>
      <c r="X28" s="26" t="s">
        <v>72</v>
      </c>
      <c r="Y28" s="27" t="s">
        <v>55</v>
      </c>
      <c r="Z28" s="27" t="s">
        <v>73</v>
      </c>
      <c r="AA28" s="38"/>
      <c r="AB28" s="26" t="s">
        <v>62</v>
      </c>
      <c r="AC28" s="26" t="s">
        <v>72</v>
      </c>
      <c r="AD28" s="27" t="s">
        <v>55</v>
      </c>
      <c r="AE28" s="27" t="s">
        <v>73</v>
      </c>
    </row>
    <row r="29" spans="2:31">
      <c r="B29" s="24" t="s">
        <v>74</v>
      </c>
      <c r="C29" s="73">
        <v>0.48199999999999998</v>
      </c>
      <c r="D29" s="73">
        <v>0.72600000000000009</v>
      </c>
      <c r="E29" s="29">
        <f>C29-D29</f>
        <v>-0.24400000000000011</v>
      </c>
      <c r="F29" s="30">
        <f>C29/D29</f>
        <v>0.66391184573002748</v>
      </c>
      <c r="H29" s="73">
        <v>0.41800000000000004</v>
      </c>
      <c r="I29" s="73">
        <v>0.68399999999999994</v>
      </c>
      <c r="J29" s="29">
        <f>H29-I29</f>
        <v>-0.2659999999999999</v>
      </c>
      <c r="K29" s="30">
        <f>H29/I29</f>
        <v>0.61111111111111127</v>
      </c>
      <c r="M29" s="73">
        <v>0.38400000000000001</v>
      </c>
      <c r="N29" s="73">
        <v>0.68299999999999994</v>
      </c>
      <c r="O29" s="29">
        <f>M29-N29</f>
        <v>-0.29899999999999993</v>
      </c>
      <c r="P29" s="30">
        <f>M29/N29</f>
        <v>0.5622254758418741</v>
      </c>
      <c r="R29" s="73">
        <v>0.39799999999999996</v>
      </c>
      <c r="S29" s="73">
        <v>0.68700000000000006</v>
      </c>
      <c r="T29" s="29">
        <f>R29-S29</f>
        <v>-0.28900000000000009</v>
      </c>
      <c r="U29" s="30">
        <f>R29/S29</f>
        <v>0.57933042212518182</v>
      </c>
      <c r="W29" s="73">
        <v>0.38200000000000001</v>
      </c>
      <c r="X29" s="73">
        <v>0.67899999999999994</v>
      </c>
      <c r="Y29" s="29">
        <f>W29-X29</f>
        <v>-0.29699999999999993</v>
      </c>
      <c r="Z29" s="30">
        <f>W29/X29</f>
        <v>0.56259204712812971</v>
      </c>
      <c r="AA29" s="30"/>
      <c r="AB29" s="121">
        <v>0.38500000000000001</v>
      </c>
      <c r="AC29" s="121">
        <v>0.69499999999999995</v>
      </c>
      <c r="AD29" s="29">
        <f>AB29-AC29</f>
        <v>-0.30999999999999994</v>
      </c>
      <c r="AE29" s="30">
        <f>AB29/AC29</f>
        <v>0.5539568345323741</v>
      </c>
    </row>
    <row r="30" spans="2:31">
      <c r="B30" s="24" t="s">
        <v>75</v>
      </c>
      <c r="C30" s="73">
        <v>0.24999999999999997</v>
      </c>
      <c r="D30" s="73">
        <v>0.54400000000000004</v>
      </c>
      <c r="E30" s="29">
        <f t="shared" ref="E30:E32" si="22">C30-D30</f>
        <v>-0.29400000000000004</v>
      </c>
      <c r="F30" s="30">
        <f t="shared" ref="F30:F32" si="23">C30/D30</f>
        <v>0.45955882352941169</v>
      </c>
      <c r="H30" s="73">
        <v>0.30299999999999999</v>
      </c>
      <c r="I30" s="73">
        <v>0.59200000000000008</v>
      </c>
      <c r="J30" s="29">
        <f t="shared" ref="J30:J32" si="24">H30-I30</f>
        <v>-0.28900000000000009</v>
      </c>
      <c r="K30" s="30">
        <f t="shared" ref="K30:K32" si="25">H30/I30</f>
        <v>0.51182432432432423</v>
      </c>
      <c r="M30" s="73">
        <v>0.33200000000000002</v>
      </c>
      <c r="N30" s="73">
        <v>0.621</v>
      </c>
      <c r="O30" s="29">
        <f t="shared" ref="O30:O32" si="26">M30-N30</f>
        <v>-0.28899999999999998</v>
      </c>
      <c r="P30" s="30">
        <f t="shared" ref="P30:P32" si="27">M30/N30</f>
        <v>0.53462157809983901</v>
      </c>
      <c r="R30" s="73">
        <v>0.314</v>
      </c>
      <c r="S30" s="73">
        <v>0.6</v>
      </c>
      <c r="T30" s="29">
        <f t="shared" ref="T30:T32" si="28">R30-S30</f>
        <v>-0.28599999999999998</v>
      </c>
      <c r="U30" s="30">
        <f t="shared" ref="U30:U32" si="29">R30/S30</f>
        <v>0.52333333333333332</v>
      </c>
      <c r="W30" s="73">
        <v>0.25700000000000001</v>
      </c>
      <c r="X30" s="73">
        <v>0.59399999999999997</v>
      </c>
      <c r="Y30" s="29">
        <f t="shared" ref="Y30:Y32" si="30">W30-X30</f>
        <v>-0.33699999999999997</v>
      </c>
      <c r="Z30" s="30">
        <f t="shared" ref="Z30:Z32" si="31">W30/X30</f>
        <v>0.43265993265993269</v>
      </c>
      <c r="AA30" s="30"/>
      <c r="AB30" s="121">
        <v>0.26600000000000001</v>
      </c>
      <c r="AC30" s="121">
        <v>0.55999999999999994</v>
      </c>
      <c r="AD30" s="29">
        <f t="shared" ref="AD30:AD32" si="32">AB30-AC30</f>
        <v>-0.29399999999999993</v>
      </c>
      <c r="AE30" s="30">
        <f t="shared" ref="AE30:AE32" si="33">AB30/AC30</f>
        <v>0.47500000000000009</v>
      </c>
    </row>
    <row r="31" spans="2:31">
      <c r="B31" s="24" t="s">
        <v>76</v>
      </c>
      <c r="C31" s="73">
        <v>0.23299999999999998</v>
      </c>
      <c r="D31" s="73">
        <v>0.59599999999999997</v>
      </c>
      <c r="E31" s="29">
        <f t="shared" si="22"/>
        <v>-0.36299999999999999</v>
      </c>
      <c r="F31" s="30">
        <f t="shared" si="23"/>
        <v>0.39093959731543626</v>
      </c>
      <c r="H31" s="73">
        <v>0.24500000000000002</v>
      </c>
      <c r="I31" s="73">
        <v>0.59499999999999997</v>
      </c>
      <c r="J31" s="29">
        <f t="shared" si="24"/>
        <v>-0.35</v>
      </c>
      <c r="K31" s="30">
        <f t="shared" si="25"/>
        <v>0.41176470588235298</v>
      </c>
      <c r="M31" s="73">
        <v>0.26700000000000002</v>
      </c>
      <c r="N31" s="73">
        <v>0.6</v>
      </c>
      <c r="O31" s="29">
        <f t="shared" si="26"/>
        <v>-0.33299999999999996</v>
      </c>
      <c r="P31" s="30">
        <f t="shared" si="27"/>
        <v>0.44500000000000006</v>
      </c>
      <c r="R31" s="73">
        <v>0.24399999999999999</v>
      </c>
      <c r="S31" s="73">
        <v>0.58599999999999997</v>
      </c>
      <c r="T31" s="29">
        <f t="shared" si="28"/>
        <v>-0.34199999999999997</v>
      </c>
      <c r="U31" s="30">
        <f t="shared" si="29"/>
        <v>0.416382252559727</v>
      </c>
      <c r="W31" s="73">
        <v>0.25900000000000001</v>
      </c>
      <c r="X31" s="73">
        <v>0.54699999999999993</v>
      </c>
      <c r="Y31" s="29">
        <f t="shared" si="30"/>
        <v>-0.28799999999999992</v>
      </c>
      <c r="Z31" s="30">
        <f t="shared" si="31"/>
        <v>0.47349177330895803</v>
      </c>
      <c r="AA31" s="30"/>
      <c r="AB31" s="121">
        <v>0.24200000000000002</v>
      </c>
      <c r="AC31" s="121">
        <v>0.55100000000000005</v>
      </c>
      <c r="AD31" s="29">
        <f t="shared" si="32"/>
        <v>-0.30900000000000005</v>
      </c>
      <c r="AE31" s="30">
        <f t="shared" si="33"/>
        <v>0.43920145190562615</v>
      </c>
    </row>
    <row r="32" spans="2:31">
      <c r="B32" s="25" t="s">
        <v>77</v>
      </c>
      <c r="C32" s="31">
        <v>0.16399999999999998</v>
      </c>
      <c r="D32" s="31">
        <v>0.52600000000000002</v>
      </c>
      <c r="E32" s="32">
        <f t="shared" si="22"/>
        <v>-0.36200000000000004</v>
      </c>
      <c r="F32" s="20">
        <f t="shared" si="23"/>
        <v>0.31178707224334595</v>
      </c>
      <c r="G32" s="16"/>
      <c r="H32" s="31">
        <v>0.20799999999999996</v>
      </c>
      <c r="I32" s="31">
        <v>0.56299999999999994</v>
      </c>
      <c r="J32" s="32">
        <f t="shared" si="24"/>
        <v>-0.35499999999999998</v>
      </c>
      <c r="K32" s="20">
        <f t="shared" si="25"/>
        <v>0.36944937833037295</v>
      </c>
      <c r="L32" s="16"/>
      <c r="M32" s="31">
        <v>0.193</v>
      </c>
      <c r="N32" s="31">
        <v>0.54099999999999993</v>
      </c>
      <c r="O32" s="32">
        <f t="shared" si="26"/>
        <v>-0.34799999999999992</v>
      </c>
      <c r="P32" s="20">
        <f t="shared" si="27"/>
        <v>0.35674676524953797</v>
      </c>
      <c r="Q32" s="16"/>
      <c r="R32" s="31">
        <v>0.191</v>
      </c>
      <c r="S32" s="31">
        <v>0.51</v>
      </c>
      <c r="T32" s="32">
        <f t="shared" si="28"/>
        <v>-0.31900000000000001</v>
      </c>
      <c r="U32" s="20">
        <f t="shared" si="29"/>
        <v>0.37450980392156863</v>
      </c>
      <c r="V32" s="16"/>
      <c r="W32" s="31">
        <v>0.17900000000000002</v>
      </c>
      <c r="X32" s="31">
        <v>0.50700000000000001</v>
      </c>
      <c r="Y32" s="32">
        <f t="shared" si="30"/>
        <v>-0.32799999999999996</v>
      </c>
      <c r="Z32" s="20">
        <f t="shared" si="31"/>
        <v>0.35305719921104539</v>
      </c>
      <c r="AA32" s="20"/>
      <c r="AB32" s="199">
        <v>0.17400000000000002</v>
      </c>
      <c r="AC32" s="199">
        <v>0.49700000000000005</v>
      </c>
      <c r="AD32" s="32">
        <f t="shared" si="32"/>
        <v>-0.32300000000000006</v>
      </c>
      <c r="AE32" s="20">
        <f t="shared" si="33"/>
        <v>0.3501006036217304</v>
      </c>
    </row>
    <row r="33" spans="2:31">
      <c r="B33" s="65"/>
      <c r="C33" s="293">
        <v>2014</v>
      </c>
      <c r="D33" s="293"/>
      <c r="E33" s="293"/>
      <c r="F33" s="293"/>
      <c r="H33" s="293">
        <v>2015</v>
      </c>
      <c r="I33" s="293"/>
      <c r="J33" s="293"/>
      <c r="K33" s="293"/>
      <c r="M33" s="293">
        <v>2016</v>
      </c>
      <c r="N33" s="293"/>
      <c r="O33" s="293"/>
      <c r="P33" s="293"/>
      <c r="R33" s="293">
        <v>2017</v>
      </c>
      <c r="S33" s="293"/>
      <c r="T33" s="293"/>
      <c r="U33" s="293"/>
      <c r="W33" s="293">
        <v>2018</v>
      </c>
      <c r="X33" s="293"/>
      <c r="Y33" s="293"/>
      <c r="Z33" s="293"/>
      <c r="AB33" s="294">
        <v>2019</v>
      </c>
      <c r="AC33" s="294"/>
      <c r="AD33" s="294"/>
      <c r="AE33" s="294"/>
    </row>
    <row r="34" spans="2:31" ht="35.5">
      <c r="B34" s="21" t="s">
        <v>71</v>
      </c>
      <c r="C34" s="26" t="s">
        <v>62</v>
      </c>
      <c r="D34" s="26" t="s">
        <v>72</v>
      </c>
      <c r="E34" s="27" t="s">
        <v>55</v>
      </c>
      <c r="F34" s="27" t="s">
        <v>73</v>
      </c>
      <c r="H34" s="26" t="s">
        <v>62</v>
      </c>
      <c r="I34" s="26" t="s">
        <v>72</v>
      </c>
      <c r="J34" s="27" t="s">
        <v>55</v>
      </c>
      <c r="K34" s="27" t="s">
        <v>73</v>
      </c>
      <c r="M34" s="26" t="s">
        <v>62</v>
      </c>
      <c r="N34" s="26" t="s">
        <v>72</v>
      </c>
      <c r="O34" s="27" t="s">
        <v>55</v>
      </c>
      <c r="P34" s="27" t="s">
        <v>73</v>
      </c>
      <c r="R34" s="26" t="s">
        <v>62</v>
      </c>
      <c r="S34" s="26" t="s">
        <v>72</v>
      </c>
      <c r="T34" s="27" t="s">
        <v>55</v>
      </c>
      <c r="U34" s="27" t="s">
        <v>73</v>
      </c>
      <c r="W34" s="26" t="s">
        <v>62</v>
      </c>
      <c r="X34" s="26" t="s">
        <v>72</v>
      </c>
      <c r="Y34" s="27" t="s">
        <v>55</v>
      </c>
      <c r="Z34" s="27" t="s">
        <v>73</v>
      </c>
      <c r="AB34" s="26" t="s">
        <v>62</v>
      </c>
      <c r="AC34" s="26" t="s">
        <v>72</v>
      </c>
      <c r="AD34" s="27" t="s">
        <v>55</v>
      </c>
      <c r="AE34" s="27" t="s">
        <v>73</v>
      </c>
    </row>
    <row r="35" spans="2:31">
      <c r="B35" s="24" t="s">
        <v>74</v>
      </c>
      <c r="C35" s="73">
        <v>0.40399999999999997</v>
      </c>
      <c r="D35" s="73">
        <v>0.69800000000000006</v>
      </c>
      <c r="E35" s="29">
        <f>C35-D35</f>
        <v>-0.29400000000000009</v>
      </c>
      <c r="F35" s="30">
        <f>C35/D35</f>
        <v>0.57879656160458448</v>
      </c>
      <c r="H35" s="73">
        <v>0.38099999999999995</v>
      </c>
      <c r="I35" s="73">
        <v>0.66900000000000004</v>
      </c>
      <c r="J35" s="29">
        <f>H35-I35</f>
        <v>-0.28800000000000009</v>
      </c>
      <c r="K35" s="30">
        <f>H35/I35</f>
        <v>0.56950672645739897</v>
      </c>
      <c r="M35" s="73">
        <v>0.40699999999999997</v>
      </c>
      <c r="N35" s="73">
        <v>0.68500000000000005</v>
      </c>
      <c r="O35" s="29">
        <f>M35-N35</f>
        <v>-0.27800000000000008</v>
      </c>
      <c r="P35" s="30">
        <f>M35/N35</f>
        <v>0.59416058394160576</v>
      </c>
      <c r="R35" s="73">
        <v>0.42599999999999993</v>
      </c>
      <c r="S35" s="73">
        <v>0.72299999999999998</v>
      </c>
      <c r="T35" s="29">
        <f>R35-S35</f>
        <v>-0.29700000000000004</v>
      </c>
      <c r="U35" s="30">
        <f>R35/S35</f>
        <v>0.58921161825726132</v>
      </c>
      <c r="W35" s="28">
        <v>0.44900000000000001</v>
      </c>
      <c r="X35" s="28">
        <v>0.72299999999999998</v>
      </c>
      <c r="Y35" s="29">
        <v>-0.27399999999999997</v>
      </c>
      <c r="Z35" s="30">
        <v>0.62102351313969573</v>
      </c>
      <c r="AB35" s="198">
        <v>0.442</v>
      </c>
      <c r="AC35" s="198">
        <v>0.72299999999999998</v>
      </c>
      <c r="AD35" s="157">
        <f>AB35-AC35</f>
        <v>-0.28099999999999997</v>
      </c>
      <c r="AE35" s="158">
        <f>AB35/AC35</f>
        <v>0.6113416320885201</v>
      </c>
    </row>
    <row r="36" spans="2:31">
      <c r="B36" s="24" t="s">
        <v>75</v>
      </c>
      <c r="C36" s="73">
        <v>0.30000000000000004</v>
      </c>
      <c r="D36" s="73">
        <v>0.58200000000000007</v>
      </c>
      <c r="E36" s="29">
        <f t="shared" ref="E36:E38" si="34">C36-D36</f>
        <v>-0.28200000000000003</v>
      </c>
      <c r="F36" s="30">
        <f t="shared" ref="F36:F38" si="35">C36/D36</f>
        <v>0.51546391752577325</v>
      </c>
      <c r="H36" s="73">
        <v>0.29699999999999999</v>
      </c>
      <c r="I36" s="73">
        <v>0.61799999999999999</v>
      </c>
      <c r="J36" s="29">
        <f t="shared" ref="J36:J38" si="36">H36-I36</f>
        <v>-0.32100000000000001</v>
      </c>
      <c r="K36" s="30">
        <f t="shared" ref="K36:K38" si="37">H36/I36</f>
        <v>0.48058252427184467</v>
      </c>
      <c r="M36" s="73">
        <v>0.30099999999999999</v>
      </c>
      <c r="N36" s="73">
        <v>0.61699999999999999</v>
      </c>
      <c r="O36" s="29">
        <f t="shared" ref="O36:O38" si="38">M36-N36</f>
        <v>-0.316</v>
      </c>
      <c r="P36" s="30">
        <f t="shared" ref="P36:P38" si="39">M36/N36</f>
        <v>0.4878444084278768</v>
      </c>
      <c r="R36" s="73">
        <v>0.315</v>
      </c>
      <c r="S36" s="73">
        <v>0.62399999999999989</v>
      </c>
      <c r="T36" s="29">
        <f t="shared" ref="T36:T38" si="40">R36-S36</f>
        <v>-0.30899999999999989</v>
      </c>
      <c r="U36" s="30">
        <f t="shared" ref="U36:U38" si="41">R36/S36</f>
        <v>0.5048076923076924</v>
      </c>
      <c r="W36" s="28">
        <v>0.318</v>
      </c>
      <c r="X36" s="28">
        <v>0.627</v>
      </c>
      <c r="Y36" s="29">
        <v>-0.309</v>
      </c>
      <c r="Z36" s="30">
        <v>0.50717703349282295</v>
      </c>
      <c r="AB36" s="121">
        <v>0.33200000000000002</v>
      </c>
      <c r="AC36" s="121">
        <v>0.64700000000000002</v>
      </c>
      <c r="AD36" s="29">
        <f t="shared" ref="AD36:AD38" si="42">AB36-AC36</f>
        <v>-0.315</v>
      </c>
      <c r="AE36" s="30">
        <f t="shared" ref="AE36:AE38" si="43">AB36/AC36</f>
        <v>0.51313755795981453</v>
      </c>
    </row>
    <row r="37" spans="2:31">
      <c r="B37" s="24" t="s">
        <v>76</v>
      </c>
      <c r="C37" s="73">
        <v>0.222</v>
      </c>
      <c r="D37" s="73">
        <v>0.56999999999999995</v>
      </c>
      <c r="E37" s="29">
        <f t="shared" si="34"/>
        <v>-0.34799999999999998</v>
      </c>
      <c r="F37" s="30">
        <f t="shared" si="35"/>
        <v>0.38947368421052636</v>
      </c>
      <c r="H37" s="73">
        <v>0.24400000000000002</v>
      </c>
      <c r="I37" s="73">
        <v>0.56900000000000006</v>
      </c>
      <c r="J37" s="29">
        <f t="shared" si="36"/>
        <v>-0.32500000000000007</v>
      </c>
      <c r="K37" s="30">
        <f t="shared" si="37"/>
        <v>0.4288224956063269</v>
      </c>
      <c r="M37" s="73">
        <v>0.29100000000000004</v>
      </c>
      <c r="N37" s="73">
        <v>0.627</v>
      </c>
      <c r="O37" s="29">
        <f t="shared" si="38"/>
        <v>-0.33599999999999997</v>
      </c>
      <c r="P37" s="30">
        <f t="shared" si="39"/>
        <v>0.4641148325358852</v>
      </c>
      <c r="R37" s="73">
        <v>0.29300000000000004</v>
      </c>
      <c r="S37" s="73">
        <v>0.64800000000000002</v>
      </c>
      <c r="T37" s="29">
        <f t="shared" si="40"/>
        <v>-0.35499999999999998</v>
      </c>
      <c r="U37" s="30">
        <f t="shared" si="41"/>
        <v>0.45216049382716056</v>
      </c>
      <c r="W37" s="28">
        <v>0.255</v>
      </c>
      <c r="X37" s="28">
        <v>0.61899999999999999</v>
      </c>
      <c r="Y37" s="29">
        <v>-0.36399999999999999</v>
      </c>
      <c r="Z37" s="30">
        <v>0.41195476575121165</v>
      </c>
      <c r="AB37" s="73">
        <v>0.28899999999999998</v>
      </c>
      <c r="AC37" s="73">
        <v>0.64900000000000002</v>
      </c>
      <c r="AD37" s="29">
        <f t="shared" si="42"/>
        <v>-0.36000000000000004</v>
      </c>
      <c r="AE37" s="30">
        <f t="shared" si="43"/>
        <v>0.44530046224961473</v>
      </c>
    </row>
    <row r="38" spans="2:31">
      <c r="B38" s="25" t="s">
        <v>77</v>
      </c>
      <c r="C38" s="31">
        <v>0.20399999999999999</v>
      </c>
      <c r="D38" s="31">
        <v>0.52</v>
      </c>
      <c r="E38" s="32">
        <f t="shared" si="34"/>
        <v>-0.31600000000000006</v>
      </c>
      <c r="F38" s="20">
        <f t="shared" si="35"/>
        <v>0.39230769230769225</v>
      </c>
      <c r="G38" s="16"/>
      <c r="H38" s="31">
        <v>0.24299999999999999</v>
      </c>
      <c r="I38" s="31">
        <v>0.54500000000000004</v>
      </c>
      <c r="J38" s="32">
        <f t="shared" si="36"/>
        <v>-0.30200000000000005</v>
      </c>
      <c r="K38" s="20">
        <f t="shared" si="37"/>
        <v>0.44587155963302749</v>
      </c>
      <c r="L38" s="16"/>
      <c r="M38" s="31">
        <v>0.19899999999999998</v>
      </c>
      <c r="N38" s="31">
        <v>0.52200000000000002</v>
      </c>
      <c r="O38" s="32">
        <f t="shared" si="38"/>
        <v>-0.32300000000000006</v>
      </c>
      <c r="P38" s="20">
        <f t="shared" si="39"/>
        <v>0.38122605363984668</v>
      </c>
      <c r="Q38" s="16"/>
      <c r="R38" s="31">
        <v>0.22699999999999998</v>
      </c>
      <c r="S38" s="31">
        <v>0.54200000000000004</v>
      </c>
      <c r="T38" s="32">
        <f t="shared" si="40"/>
        <v>-0.31500000000000006</v>
      </c>
      <c r="U38" s="20">
        <f t="shared" si="41"/>
        <v>0.41881918819188185</v>
      </c>
      <c r="V38" s="16"/>
      <c r="W38" s="31">
        <v>0.27500000000000002</v>
      </c>
      <c r="X38" s="31">
        <v>0.57999999999999996</v>
      </c>
      <c r="Y38" s="32">
        <v>-0.30499999999999994</v>
      </c>
      <c r="Z38" s="20">
        <v>0.47413793103448282</v>
      </c>
      <c r="AA38" s="16"/>
      <c r="AB38" s="31">
        <v>0.23300000000000001</v>
      </c>
      <c r="AC38" s="31">
        <v>0.55900000000000005</v>
      </c>
      <c r="AD38" s="32">
        <f t="shared" si="42"/>
        <v>-0.32600000000000007</v>
      </c>
      <c r="AE38" s="20">
        <f t="shared" si="43"/>
        <v>0.41681574239713776</v>
      </c>
    </row>
    <row r="39" spans="2:31">
      <c r="B39" s="24"/>
      <c r="C39" s="73"/>
      <c r="D39" s="73"/>
      <c r="E39" s="29"/>
      <c r="F39" s="30"/>
      <c r="H39" s="73"/>
      <c r="I39" s="73"/>
      <c r="J39" s="29"/>
      <c r="K39" s="30"/>
      <c r="M39" s="73"/>
      <c r="N39" s="73"/>
      <c r="O39" s="29"/>
      <c r="P39" s="30"/>
      <c r="R39" s="73"/>
      <c r="S39" s="73"/>
      <c r="T39" s="29"/>
      <c r="U39" s="30"/>
      <c r="W39" s="73"/>
      <c r="X39" s="73"/>
      <c r="Y39" s="29"/>
      <c r="Z39" s="30"/>
      <c r="AB39" s="73"/>
      <c r="AC39" s="73"/>
      <c r="AD39" s="29"/>
      <c r="AE39" s="30"/>
    </row>
    <row r="40" spans="2:31">
      <c r="B40" s="65"/>
      <c r="C40" s="293">
        <v>2020</v>
      </c>
      <c r="D40" s="293"/>
      <c r="E40" s="293"/>
      <c r="F40" s="293"/>
      <c r="H40" s="73"/>
      <c r="I40" s="73"/>
      <c r="J40" s="29"/>
      <c r="K40" s="30"/>
      <c r="M40" s="73"/>
      <c r="N40" s="73"/>
      <c r="O40" s="29"/>
      <c r="P40" s="30"/>
      <c r="R40" s="73"/>
      <c r="S40" s="73"/>
      <c r="T40" s="29"/>
      <c r="U40" s="30"/>
      <c r="W40" s="73"/>
      <c r="X40" s="73"/>
      <c r="Y40" s="29"/>
      <c r="Z40" s="30"/>
      <c r="AB40" s="73"/>
      <c r="AC40" s="73"/>
      <c r="AD40" s="29"/>
      <c r="AE40" s="30"/>
    </row>
    <row r="41" spans="2:31" ht="24">
      <c r="B41" s="21" t="s">
        <v>71</v>
      </c>
      <c r="C41" s="26" t="s">
        <v>62</v>
      </c>
      <c r="D41" s="26" t="s">
        <v>72</v>
      </c>
      <c r="E41" s="27" t="s">
        <v>55</v>
      </c>
      <c r="F41" s="27" t="s">
        <v>73</v>
      </c>
      <c r="H41" s="73"/>
      <c r="I41" s="73"/>
      <c r="J41" s="29"/>
      <c r="K41" s="30"/>
      <c r="M41" s="73"/>
      <c r="N41" s="73"/>
      <c r="O41" s="29"/>
      <c r="P41" s="30"/>
      <c r="R41" s="73"/>
      <c r="S41" s="73"/>
      <c r="T41" s="29"/>
      <c r="U41" s="30"/>
      <c r="W41" s="73"/>
      <c r="X41" s="73"/>
      <c r="Y41" s="29"/>
      <c r="Z41" s="30"/>
      <c r="AB41" s="73"/>
      <c r="AC41" s="73"/>
      <c r="AD41" s="29"/>
      <c r="AE41" s="30"/>
    </row>
    <row r="42" spans="2:31">
      <c r="B42" s="24" t="s">
        <v>74</v>
      </c>
      <c r="C42" s="121"/>
      <c r="D42" s="121"/>
      <c r="E42" s="29"/>
      <c r="F42" s="30"/>
      <c r="H42" s="73"/>
      <c r="I42" s="73"/>
      <c r="J42" s="29"/>
      <c r="K42" s="30"/>
      <c r="M42" s="73"/>
      <c r="N42" s="73"/>
      <c r="O42" s="29"/>
      <c r="P42" s="30"/>
      <c r="R42" s="73"/>
      <c r="S42" s="73"/>
      <c r="T42" s="29"/>
      <c r="U42" s="30"/>
      <c r="W42" s="73"/>
      <c r="X42" s="73"/>
      <c r="Y42" s="29"/>
      <c r="Z42" s="30"/>
      <c r="AB42" s="73"/>
      <c r="AC42" s="73"/>
      <c r="AD42" s="29"/>
      <c r="AE42" s="30"/>
    </row>
    <row r="43" spans="2:31">
      <c r="B43" s="24" t="s">
        <v>75</v>
      </c>
      <c r="C43" s="121"/>
      <c r="D43" s="121"/>
      <c r="E43" s="29"/>
      <c r="F43" s="30"/>
      <c r="H43" s="73"/>
      <c r="I43" s="73"/>
      <c r="J43" s="29"/>
      <c r="K43" s="30"/>
      <c r="M43" s="73"/>
      <c r="N43" s="73"/>
      <c r="O43" s="29"/>
      <c r="P43" s="30"/>
      <c r="R43" s="73"/>
      <c r="S43" s="73"/>
      <c r="T43" s="29"/>
      <c r="U43" s="30"/>
      <c r="W43" s="73"/>
      <c r="X43" s="73"/>
      <c r="Y43" s="29"/>
      <c r="Z43" s="30"/>
      <c r="AB43" s="73"/>
      <c r="AC43" s="73"/>
      <c r="AD43" s="29"/>
      <c r="AE43" s="30"/>
    </row>
    <row r="44" spans="2:31">
      <c r="B44" s="24" t="s">
        <v>76</v>
      </c>
      <c r="C44" s="121"/>
      <c r="D44" s="121"/>
      <c r="E44" s="29"/>
      <c r="F44" s="30"/>
      <c r="H44" s="73"/>
      <c r="I44" s="73"/>
      <c r="J44" s="29"/>
      <c r="K44" s="30"/>
      <c r="M44" s="73"/>
      <c r="N44" s="73"/>
      <c r="O44" s="29"/>
      <c r="P44" s="30"/>
      <c r="R44" s="73"/>
      <c r="S44" s="73"/>
      <c r="T44" s="29"/>
      <c r="U44" s="30"/>
      <c r="W44" s="73"/>
      <c r="X44" s="73"/>
      <c r="Y44" s="29"/>
      <c r="Z44" s="30"/>
      <c r="AB44" s="73"/>
      <c r="AC44" s="73"/>
      <c r="AD44" s="29"/>
      <c r="AE44" s="30"/>
    </row>
    <row r="45" spans="2:31">
      <c r="B45" s="25" t="s">
        <v>77</v>
      </c>
      <c r="C45" s="199"/>
      <c r="D45" s="199"/>
      <c r="E45" s="32"/>
      <c r="F45" s="20"/>
      <c r="H45" s="73"/>
      <c r="I45" s="73"/>
      <c r="J45" s="29"/>
      <c r="K45" s="30"/>
      <c r="M45" s="73"/>
      <c r="N45" s="73"/>
      <c r="O45" s="29"/>
      <c r="P45" s="30"/>
      <c r="R45" s="73"/>
      <c r="S45" s="73"/>
      <c r="T45" s="29"/>
      <c r="U45" s="30"/>
      <c r="W45" s="73"/>
      <c r="X45" s="73"/>
      <c r="Y45" s="29"/>
      <c r="Z45" s="30"/>
      <c r="AB45" s="73"/>
      <c r="AC45" s="73"/>
      <c r="AD45" s="29"/>
      <c r="AE45" s="30"/>
    </row>
    <row r="46" spans="2:31">
      <c r="B46" s="23" t="s">
        <v>81</v>
      </c>
    </row>
    <row r="47" spans="2:31">
      <c r="B47" s="23" t="s">
        <v>79</v>
      </c>
    </row>
    <row r="48" spans="2:31">
      <c r="B48" s="23" t="s">
        <v>82</v>
      </c>
    </row>
    <row r="49" spans="2:2">
      <c r="B49" s="23" t="s">
        <v>83</v>
      </c>
    </row>
    <row r="50" spans="2:2">
      <c r="B50" s="23" t="s">
        <v>84</v>
      </c>
    </row>
    <row r="51" spans="2:2">
      <c r="B51" s="23" t="s">
        <v>85</v>
      </c>
    </row>
  </sheetData>
  <mergeCells count="28">
    <mergeCell ref="C27:F27"/>
    <mergeCell ref="H27:K27"/>
    <mergeCell ref="M27:P27"/>
    <mergeCell ref="R27:U27"/>
    <mergeCell ref="R9:U9"/>
    <mergeCell ref="C16:F16"/>
    <mergeCell ref="H9:K9"/>
    <mergeCell ref="W27:Z27"/>
    <mergeCell ref="AB9:AE9"/>
    <mergeCell ref="AB33:AE33"/>
    <mergeCell ref="M9:P9"/>
    <mergeCell ref="AB27:AE27"/>
    <mergeCell ref="B1:D1"/>
    <mergeCell ref="B25:D25"/>
    <mergeCell ref="C40:F40"/>
    <mergeCell ref="AB3:AE3"/>
    <mergeCell ref="W9:Z9"/>
    <mergeCell ref="C33:F33"/>
    <mergeCell ref="H33:K33"/>
    <mergeCell ref="M33:P33"/>
    <mergeCell ref="R33:U33"/>
    <mergeCell ref="W33:Z33"/>
    <mergeCell ref="C3:F3"/>
    <mergeCell ref="H3:K3"/>
    <mergeCell ref="M3:P3"/>
    <mergeCell ref="R3:U3"/>
    <mergeCell ref="W3:Z3"/>
    <mergeCell ref="C9:F9"/>
  </mergeCells>
  <hyperlinks>
    <hyperlink ref="A2" location="Index!A1" display="Index" xr:uid="{5AB32474-83B1-42EB-B1D1-19A3FA706303}"/>
  </hyperlinks>
  <pageMargins left="0.25" right="0.25" top="0.75" bottom="0.75" header="0.3" footer="0.3"/>
  <pageSetup paperSize="9" scale="58"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11C5-502E-4D0A-92A2-06FA7D5CC1F7}">
  <dimension ref="A1:S11"/>
  <sheetViews>
    <sheetView showGridLines="0" zoomScaleNormal="100" zoomScaleSheetLayoutView="80" workbookViewId="0">
      <selection activeCell="C8" sqref="C8"/>
    </sheetView>
  </sheetViews>
  <sheetFormatPr defaultRowHeight="14.5"/>
  <cols>
    <col min="1" max="1" width="6.1796875" customWidth="1"/>
    <col min="2" max="2" width="16.7265625" customWidth="1"/>
    <col min="3" max="3" width="11.81640625" customWidth="1"/>
    <col min="4" max="4" width="12" customWidth="1"/>
    <col min="6" max="6" width="8.1796875" customWidth="1"/>
    <col min="7" max="7" width="3.26953125" customWidth="1"/>
    <col min="8" max="8" width="12.1796875" customWidth="1"/>
    <col min="9" max="9" width="11.1796875" customWidth="1"/>
  </cols>
  <sheetData>
    <row r="1" spans="1:19">
      <c r="A1" s="2" t="s">
        <v>49</v>
      </c>
      <c r="B1" s="112" t="s">
        <v>86</v>
      </c>
      <c r="C1" s="16"/>
      <c r="D1" s="16"/>
      <c r="E1" s="16"/>
      <c r="F1" s="16"/>
      <c r="G1" s="16"/>
      <c r="H1" s="16"/>
      <c r="I1" s="16"/>
      <c r="J1" s="16"/>
      <c r="K1" s="16"/>
    </row>
    <row r="2" spans="1:19">
      <c r="B2" s="296" t="s">
        <v>71</v>
      </c>
      <c r="C2" s="295">
        <v>2017</v>
      </c>
      <c r="D2" s="295"/>
      <c r="E2" s="295"/>
      <c r="F2" s="295"/>
      <c r="H2" s="295">
        <v>2018</v>
      </c>
      <c r="I2" s="295"/>
      <c r="J2" s="295"/>
      <c r="K2" s="295"/>
      <c r="L2" s="295" t="s">
        <v>87</v>
      </c>
      <c r="M2" s="295"/>
      <c r="N2" s="295"/>
      <c r="O2" s="295"/>
      <c r="P2" s="295" t="s">
        <v>88</v>
      </c>
      <c r="Q2" s="295"/>
      <c r="R2" s="295"/>
      <c r="S2" s="295"/>
    </row>
    <row r="3" spans="1:19" ht="35.5">
      <c r="B3" s="297"/>
      <c r="C3" s="26" t="s">
        <v>89</v>
      </c>
      <c r="D3" s="26" t="s">
        <v>90</v>
      </c>
      <c r="E3" s="27" t="s">
        <v>91</v>
      </c>
      <c r="F3" s="27" t="s">
        <v>73</v>
      </c>
      <c r="G3" s="16"/>
      <c r="H3" s="26" t="s">
        <v>89</v>
      </c>
      <c r="I3" s="26" t="s">
        <v>90</v>
      </c>
      <c r="J3" s="27" t="s">
        <v>91</v>
      </c>
      <c r="K3" s="27" t="s">
        <v>73</v>
      </c>
      <c r="L3" s="26" t="s">
        <v>89</v>
      </c>
      <c r="M3" s="26" t="s">
        <v>90</v>
      </c>
      <c r="N3" s="27" t="s">
        <v>91</v>
      </c>
      <c r="O3" s="27" t="s">
        <v>73</v>
      </c>
      <c r="P3" s="213" t="s">
        <v>89</v>
      </c>
      <c r="Q3" s="213" t="s">
        <v>90</v>
      </c>
      <c r="R3" s="38" t="s">
        <v>91</v>
      </c>
      <c r="S3" s="38" t="s">
        <v>73</v>
      </c>
    </row>
    <row r="4" spans="1:19">
      <c r="B4" s="71" t="s">
        <v>92</v>
      </c>
      <c r="C4" s="30">
        <v>80.400000000000006</v>
      </c>
      <c r="D4" s="30">
        <v>81.7</v>
      </c>
      <c r="E4" s="30">
        <f>C4-D4</f>
        <v>-1.2999999999999972</v>
      </c>
      <c r="F4" s="30">
        <f>C4/D4</f>
        <v>0.98408812729498163</v>
      </c>
      <c r="H4" s="19">
        <v>79.3</v>
      </c>
      <c r="I4" s="19">
        <v>81.2</v>
      </c>
      <c r="J4" s="30">
        <f>H4-I4</f>
        <v>-1.9000000000000057</v>
      </c>
      <c r="K4" s="30">
        <f>H4/I4</f>
        <v>0.97660098522167482</v>
      </c>
      <c r="L4" s="200">
        <v>77.900000000000006</v>
      </c>
      <c r="M4" s="158">
        <v>81</v>
      </c>
      <c r="N4" s="158">
        <f>L4-M4</f>
        <v>-3.0999999999999943</v>
      </c>
      <c r="O4" s="158">
        <f>L4/M4</f>
        <v>0.96172839506172847</v>
      </c>
      <c r="P4" s="281">
        <v>75.099999999999994</v>
      </c>
      <c r="Q4" s="281">
        <v>79.2</v>
      </c>
      <c r="R4" s="281">
        <f>P4-Q4</f>
        <v>-4.1000000000000085</v>
      </c>
      <c r="S4" s="281">
        <f>P4/Q4</f>
        <v>0.94823232323232309</v>
      </c>
    </row>
    <row r="5" spans="1:19">
      <c r="B5" s="71" t="s">
        <v>93</v>
      </c>
      <c r="C5" s="30">
        <v>48.1</v>
      </c>
      <c r="D5" s="30">
        <v>56</v>
      </c>
      <c r="E5" s="30">
        <f t="shared" ref="E5:E7" si="0">C5-D5</f>
        <v>-7.8999999999999986</v>
      </c>
      <c r="F5" s="30">
        <f t="shared" ref="F5:F7" si="1">C5/D5</f>
        <v>0.85892857142857149</v>
      </c>
      <c r="H5" s="19">
        <v>52.8</v>
      </c>
      <c r="I5" s="19">
        <v>56.7</v>
      </c>
      <c r="J5" s="30">
        <f t="shared" ref="J5:J7" si="2">H5-I5</f>
        <v>-3.9000000000000057</v>
      </c>
      <c r="K5" s="30">
        <f t="shared" ref="K5:K7" si="3">H5/I5</f>
        <v>0.93121693121693117</v>
      </c>
      <c r="L5" s="19">
        <v>51.8</v>
      </c>
      <c r="M5" s="30">
        <v>56</v>
      </c>
      <c r="N5" s="30">
        <f t="shared" ref="N5:N7" si="4">L5-M5</f>
        <v>-4.2000000000000028</v>
      </c>
      <c r="O5" s="30">
        <f t="shared" ref="O5:O7" si="5">L5/M5</f>
        <v>0.92499999999999993</v>
      </c>
      <c r="P5" s="30">
        <v>52</v>
      </c>
      <c r="Q5" s="30">
        <v>59.9</v>
      </c>
      <c r="R5" s="30">
        <f t="shared" ref="R5:R7" si="6">P5-Q5</f>
        <v>-7.8999999999999986</v>
      </c>
      <c r="S5" s="30">
        <f t="shared" ref="S5:S7" si="7">P5/Q5</f>
        <v>0.86811352253756258</v>
      </c>
    </row>
    <row r="6" spans="1:19">
      <c r="B6" s="71" t="s">
        <v>94</v>
      </c>
      <c r="C6" s="30">
        <v>44</v>
      </c>
      <c r="D6" s="30">
        <v>52.8</v>
      </c>
      <c r="E6" s="30">
        <f t="shared" si="0"/>
        <v>-8.7999999999999972</v>
      </c>
      <c r="F6" s="30">
        <f t="shared" si="1"/>
        <v>0.83333333333333337</v>
      </c>
      <c r="H6" s="19">
        <v>47.1</v>
      </c>
      <c r="I6" s="19">
        <v>53.1</v>
      </c>
      <c r="J6" s="30">
        <f t="shared" si="2"/>
        <v>-6</v>
      </c>
      <c r="K6" s="30">
        <f t="shared" si="3"/>
        <v>0.88700564971751417</v>
      </c>
      <c r="L6" s="19">
        <v>47.6</v>
      </c>
      <c r="M6" s="19">
        <v>53.3</v>
      </c>
      <c r="N6" s="30">
        <f t="shared" si="4"/>
        <v>-5.6999999999999957</v>
      </c>
      <c r="O6" s="30">
        <f t="shared" si="5"/>
        <v>0.89305816135084437</v>
      </c>
      <c r="P6" s="30">
        <v>51</v>
      </c>
      <c r="Q6" s="19">
        <v>59.4</v>
      </c>
      <c r="R6" s="30">
        <f t="shared" si="6"/>
        <v>-8.3999999999999986</v>
      </c>
      <c r="S6" s="30">
        <f t="shared" si="7"/>
        <v>0.85858585858585856</v>
      </c>
    </row>
    <row r="7" spans="1:19">
      <c r="B7" s="25" t="s">
        <v>95</v>
      </c>
      <c r="C7" s="20">
        <v>62.1</v>
      </c>
      <c r="D7" s="20">
        <v>66.099999999999994</v>
      </c>
      <c r="E7" s="20">
        <f t="shared" si="0"/>
        <v>-3.9999999999999929</v>
      </c>
      <c r="F7" s="20">
        <f t="shared" si="1"/>
        <v>0.93948562783661127</v>
      </c>
      <c r="G7" s="16"/>
      <c r="H7" s="20">
        <v>63.5</v>
      </c>
      <c r="I7" s="20">
        <v>66.2</v>
      </c>
      <c r="J7" s="20">
        <f t="shared" si="2"/>
        <v>-2.7000000000000028</v>
      </c>
      <c r="K7" s="20">
        <f t="shared" si="3"/>
        <v>0.95921450151057397</v>
      </c>
      <c r="L7" s="20">
        <v>62.8</v>
      </c>
      <c r="M7" s="20">
        <v>65.900000000000006</v>
      </c>
      <c r="N7" s="20">
        <f t="shared" si="4"/>
        <v>-3.1000000000000085</v>
      </c>
      <c r="O7" s="20">
        <f t="shared" si="5"/>
        <v>0.9529590288315628</v>
      </c>
      <c r="P7" s="20">
        <v>63.1</v>
      </c>
      <c r="Q7" s="20">
        <v>68.3</v>
      </c>
      <c r="R7" s="20">
        <f t="shared" si="6"/>
        <v>-5.1999999999999957</v>
      </c>
      <c r="S7" s="20">
        <f t="shared" si="7"/>
        <v>0.92386530014641299</v>
      </c>
    </row>
    <row r="8" spans="1:19">
      <c r="B8" s="10" t="s">
        <v>96</v>
      </c>
    </row>
    <row r="9" spans="1:19">
      <c r="B9" s="22" t="s">
        <v>97</v>
      </c>
    </row>
    <row r="10" spans="1:19">
      <c r="B10" s="22" t="s">
        <v>261</v>
      </c>
    </row>
    <row r="11" spans="1:19">
      <c r="B11" s="22" t="s">
        <v>262</v>
      </c>
    </row>
  </sheetData>
  <mergeCells count="5">
    <mergeCell ref="C2:F2"/>
    <mergeCell ref="H2:K2"/>
    <mergeCell ref="B2:B3"/>
    <mergeCell ref="L2:O2"/>
    <mergeCell ref="P2:S2"/>
  </mergeCells>
  <hyperlinks>
    <hyperlink ref="A1" location="Index!A1" display="Index" xr:uid="{56E2195C-154C-4AFA-B52E-6314366BDC63}"/>
  </hyperlinks>
  <pageMargins left="0.7" right="0.7" top="0.75" bottom="0.75" header="0.3" footer="0.3"/>
  <pageSetup paperSize="9" scale="98" orientation="landscape" r:id="rId1"/>
  <headerFooter>
    <oddFooter>&amp;L&amp;1#&amp;"Calibri"&amp;11&amp;K000000OFFICIAL: Sensitive</oddFooter>
  </headerFooter>
  <colBreaks count="1" manualBreakCount="1">
    <brk id="1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A9E9-B363-46F4-8570-681292ADD799}">
  <dimension ref="A1:AE1048557"/>
  <sheetViews>
    <sheetView showGridLines="0" zoomScaleNormal="100" zoomScaleSheetLayoutView="70" workbookViewId="0">
      <selection activeCell="B21" sqref="B21"/>
    </sheetView>
  </sheetViews>
  <sheetFormatPr defaultRowHeight="14.5"/>
  <cols>
    <col min="1" max="1" width="6.7265625" customWidth="1"/>
    <col min="2" max="2" width="10.54296875" customWidth="1"/>
    <col min="3" max="3" width="13.81640625" customWidth="1"/>
    <col min="4" max="4" width="15.81640625" customWidth="1"/>
    <col min="5" max="5" width="12.81640625" customWidth="1"/>
    <col min="6" max="6" width="11.81640625" customWidth="1"/>
    <col min="7" max="7" width="6.81640625" customWidth="1"/>
    <col min="8" max="8" width="12.26953125" customWidth="1"/>
    <col min="9" max="9" width="17" customWidth="1"/>
    <col min="11" max="11" width="8.81640625" bestFit="1" customWidth="1"/>
    <col min="12" max="12" width="5.54296875" customWidth="1"/>
    <col min="13" max="13" width="12.81640625" customWidth="1"/>
    <col min="14" max="14" width="16.26953125" customWidth="1"/>
    <col min="17" max="17" width="5.7265625" customWidth="1"/>
    <col min="18" max="18" width="12" customWidth="1"/>
    <col min="19" max="19" width="15.7265625" customWidth="1"/>
    <col min="22" max="22" width="4.81640625" customWidth="1"/>
    <col min="23" max="23" width="12" customWidth="1"/>
    <col min="24" max="24" width="16.54296875" customWidth="1"/>
    <col min="27" max="27" width="6.453125" customWidth="1"/>
    <col min="28" max="28" width="11.7265625" customWidth="1"/>
    <col min="29" max="29" width="15.453125" customWidth="1"/>
  </cols>
  <sheetData>
    <row r="1" spans="1:31">
      <c r="A1" s="2" t="s">
        <v>49</v>
      </c>
      <c r="B1" s="292" t="s">
        <v>65</v>
      </c>
      <c r="C1" s="292"/>
      <c r="D1" s="292"/>
    </row>
    <row r="2" spans="1:31">
      <c r="B2" s="113" t="s">
        <v>98</v>
      </c>
      <c r="C2" s="113"/>
      <c r="D2" s="113"/>
      <c r="E2" s="113"/>
      <c r="F2" s="113"/>
    </row>
    <row r="3" spans="1:31">
      <c r="B3" s="36"/>
      <c r="C3" s="294">
        <v>2014</v>
      </c>
      <c r="D3" s="294"/>
      <c r="E3" s="294"/>
      <c r="F3" s="294"/>
      <c r="G3" s="75"/>
      <c r="H3" s="294">
        <v>2015</v>
      </c>
      <c r="I3" s="294"/>
      <c r="J3" s="294"/>
      <c r="K3" s="294"/>
      <c r="L3" s="19"/>
      <c r="M3" s="294">
        <v>2016</v>
      </c>
      <c r="N3" s="294"/>
      <c r="O3" s="294"/>
      <c r="P3" s="294"/>
      <c r="Q3" s="19"/>
      <c r="R3" s="294">
        <v>2017</v>
      </c>
      <c r="S3" s="294"/>
      <c r="T3" s="294"/>
      <c r="U3" s="294"/>
      <c r="V3" s="19"/>
      <c r="W3" s="294">
        <v>2018</v>
      </c>
      <c r="X3" s="294"/>
      <c r="Y3" s="294"/>
      <c r="Z3" s="294"/>
      <c r="AA3" s="19"/>
      <c r="AB3" s="294">
        <v>2019</v>
      </c>
      <c r="AC3" s="294"/>
      <c r="AD3" s="294"/>
      <c r="AE3" s="294"/>
    </row>
    <row r="4" spans="1:31" s="186" customFormat="1" ht="23">
      <c r="B4" s="182" t="s">
        <v>71</v>
      </c>
      <c r="C4" s="181" t="s">
        <v>62</v>
      </c>
      <c r="D4" s="181" t="s">
        <v>72</v>
      </c>
      <c r="E4" s="183" t="s">
        <v>91</v>
      </c>
      <c r="F4" s="183" t="s">
        <v>73</v>
      </c>
      <c r="G4" s="184"/>
      <c r="H4" s="181" t="s">
        <v>62</v>
      </c>
      <c r="I4" s="181" t="s">
        <v>72</v>
      </c>
      <c r="J4" s="183" t="s">
        <v>91</v>
      </c>
      <c r="K4" s="183" t="s">
        <v>73</v>
      </c>
      <c r="L4" s="185"/>
      <c r="M4" s="181" t="s">
        <v>62</v>
      </c>
      <c r="N4" s="181" t="s">
        <v>72</v>
      </c>
      <c r="O4" s="183" t="s">
        <v>91</v>
      </c>
      <c r="P4" s="183" t="s">
        <v>73</v>
      </c>
      <c r="Q4" s="185"/>
      <c r="R4" s="181" t="s">
        <v>62</v>
      </c>
      <c r="S4" s="181" t="s">
        <v>72</v>
      </c>
      <c r="T4" s="183" t="s">
        <v>91</v>
      </c>
      <c r="U4" s="183" t="s">
        <v>73</v>
      </c>
      <c r="V4" s="185"/>
      <c r="W4" s="181" t="s">
        <v>62</v>
      </c>
      <c r="X4" s="181" t="s">
        <v>72</v>
      </c>
      <c r="Y4" s="183" t="s">
        <v>91</v>
      </c>
      <c r="Z4" s="183" t="s">
        <v>73</v>
      </c>
      <c r="AA4" s="185"/>
      <c r="AB4" s="181" t="s">
        <v>62</v>
      </c>
      <c r="AC4" s="181" t="s">
        <v>72</v>
      </c>
      <c r="AD4" s="183" t="s">
        <v>91</v>
      </c>
      <c r="AE4" s="183" t="s">
        <v>73</v>
      </c>
    </row>
    <row r="5" spans="1:31">
      <c r="B5" s="24" t="s">
        <v>99</v>
      </c>
      <c r="C5" s="187">
        <v>88.59999999999998</v>
      </c>
      <c r="D5" s="187">
        <v>93.133333333333326</v>
      </c>
      <c r="E5" s="188">
        <f>(C5-D5)</f>
        <v>-4.5333333333333456</v>
      </c>
      <c r="F5" s="188">
        <f>C5/D5</f>
        <v>0.95132426628489608</v>
      </c>
      <c r="G5" s="189"/>
      <c r="H5" s="187">
        <v>89.09999999999998</v>
      </c>
      <c r="I5" s="187">
        <v>93.699999999999989</v>
      </c>
      <c r="J5" s="188">
        <f>(H5-I5)</f>
        <v>-4.6000000000000085</v>
      </c>
      <c r="K5" s="188">
        <f>H5/I5</f>
        <v>0.95090715048025609</v>
      </c>
      <c r="L5" s="185"/>
      <c r="M5" s="187">
        <v>89.40000000000002</v>
      </c>
      <c r="N5" s="187">
        <v>93.59999999999998</v>
      </c>
      <c r="O5" s="188">
        <f>M5-N5</f>
        <v>-4.1999999999999602</v>
      </c>
      <c r="P5" s="188">
        <f>M5/N5</f>
        <v>0.95512820512820551</v>
      </c>
      <c r="Q5" s="185"/>
      <c r="R5" s="187">
        <v>89.09999999999998</v>
      </c>
      <c r="S5" s="187">
        <v>93.3</v>
      </c>
      <c r="T5" s="188">
        <f>R5-S5</f>
        <v>-4.2000000000000171</v>
      </c>
      <c r="U5" s="188">
        <f>R5/S5</f>
        <v>0.95498392282958178</v>
      </c>
      <c r="V5" s="185"/>
      <c r="W5" s="187">
        <v>89.166666666666671</v>
      </c>
      <c r="X5" s="187">
        <v>93.09999999999998</v>
      </c>
      <c r="Y5" s="188">
        <f>W5-X5</f>
        <v>-3.9333333333333087</v>
      </c>
      <c r="Z5" s="188">
        <f>W5/X5</f>
        <v>0.9577515216612964</v>
      </c>
      <c r="AA5" s="185"/>
      <c r="AB5" s="187">
        <v>87.466666666666654</v>
      </c>
      <c r="AC5" s="187">
        <v>92.366666666666674</v>
      </c>
      <c r="AD5" s="190">
        <f>AB5-AC5</f>
        <v>-4.9000000000000199</v>
      </c>
      <c r="AE5" s="190">
        <f>AB5/AC5</f>
        <v>0.94695055936485006</v>
      </c>
    </row>
    <row r="6" spans="1:31">
      <c r="B6" s="24" t="s">
        <v>100</v>
      </c>
      <c r="C6" s="187">
        <v>89.366666666666674</v>
      </c>
      <c r="D6" s="187">
        <v>93.40000000000002</v>
      </c>
      <c r="E6" s="188">
        <f t="shared" ref="E6:E14" si="0">(C6-D6)</f>
        <v>-4.0333333333333456</v>
      </c>
      <c r="F6" s="188">
        <f t="shared" ref="F6:F14" si="1">C6/D6</f>
        <v>0.95681655960028533</v>
      </c>
      <c r="G6" s="189"/>
      <c r="H6" s="187">
        <v>89.90000000000002</v>
      </c>
      <c r="I6" s="187">
        <v>94</v>
      </c>
      <c r="J6" s="188">
        <f t="shared" ref="J6:J14" si="2">(H6-I6)</f>
        <v>-4.0999999999999801</v>
      </c>
      <c r="K6" s="188">
        <f t="shared" ref="K6:K14" si="3">H6/I6</f>
        <v>0.9563829787234045</v>
      </c>
      <c r="L6" s="185"/>
      <c r="M6" s="187">
        <v>89.59999999999998</v>
      </c>
      <c r="N6" s="187">
        <v>93.833333333333329</v>
      </c>
      <c r="O6" s="188">
        <f t="shared" ref="O6:O14" si="4">M6-N6</f>
        <v>-4.2333333333333485</v>
      </c>
      <c r="P6" s="188">
        <f t="shared" ref="P6:P14" si="5">M6/N6</f>
        <v>0.95488454706927162</v>
      </c>
      <c r="Q6" s="185"/>
      <c r="R6" s="187">
        <v>89.8</v>
      </c>
      <c r="S6" s="187">
        <v>93.566666666666663</v>
      </c>
      <c r="T6" s="188">
        <f t="shared" ref="T6:T14" si="6">R6-S6</f>
        <v>-3.7666666666666657</v>
      </c>
      <c r="U6" s="188">
        <f t="shared" ref="U6:U14" si="7">R6/S6</f>
        <v>0.95974349839686501</v>
      </c>
      <c r="V6" s="185"/>
      <c r="W6" s="187">
        <v>89.5</v>
      </c>
      <c r="X6" s="187">
        <v>93.433333333333337</v>
      </c>
      <c r="Y6" s="188">
        <f t="shared" ref="Y6:Y14" si="8">W6-X6</f>
        <v>-3.9333333333333371</v>
      </c>
      <c r="Z6" s="188">
        <f t="shared" ref="Z6:Z14" si="9">W6/X6</f>
        <v>0.95790224759186582</v>
      </c>
      <c r="AA6" s="185"/>
      <c r="AB6" s="187">
        <v>88.866666666666674</v>
      </c>
      <c r="AC6" s="187">
        <v>92.5</v>
      </c>
      <c r="AD6" s="190">
        <f t="shared" ref="AD6:AD14" si="10">AB6-AC6</f>
        <v>-3.6333333333333258</v>
      </c>
      <c r="AE6" s="190">
        <f t="shared" ref="AE6:AE14" si="11">AB6/AC6</f>
        <v>0.96072072072072079</v>
      </c>
    </row>
    <row r="7" spans="1:31">
      <c r="B7" s="24" t="s">
        <v>74</v>
      </c>
      <c r="C7" s="187">
        <v>89</v>
      </c>
      <c r="D7" s="187">
        <v>93.5</v>
      </c>
      <c r="E7" s="188">
        <f t="shared" si="0"/>
        <v>-4.5</v>
      </c>
      <c r="F7" s="188">
        <f t="shared" si="1"/>
        <v>0.95187165775401072</v>
      </c>
      <c r="G7" s="189"/>
      <c r="H7" s="187">
        <v>89.466666666666654</v>
      </c>
      <c r="I7" s="187">
        <v>94.166666666666671</v>
      </c>
      <c r="J7" s="188">
        <f t="shared" si="2"/>
        <v>-4.7000000000000171</v>
      </c>
      <c r="K7" s="188">
        <f t="shared" si="3"/>
        <v>0.95008849557522101</v>
      </c>
      <c r="L7" s="185"/>
      <c r="M7" s="187">
        <v>89.8</v>
      </c>
      <c r="N7" s="187">
        <v>94.033333333333346</v>
      </c>
      <c r="O7" s="188">
        <f t="shared" si="4"/>
        <v>-4.2333333333333485</v>
      </c>
      <c r="P7" s="188">
        <f t="shared" si="5"/>
        <v>0.95498050336759999</v>
      </c>
      <c r="Q7" s="185"/>
      <c r="R7" s="187">
        <v>89.7</v>
      </c>
      <c r="S7" s="187">
        <v>93.7</v>
      </c>
      <c r="T7" s="188">
        <f t="shared" si="6"/>
        <v>-4</v>
      </c>
      <c r="U7" s="188">
        <f t="shared" si="7"/>
        <v>0.95731056563500538</v>
      </c>
      <c r="V7" s="185"/>
      <c r="W7" s="187">
        <v>89.566666666666663</v>
      </c>
      <c r="X7" s="187">
        <v>93.5</v>
      </c>
      <c r="Y7" s="188">
        <f t="shared" si="8"/>
        <v>-3.9333333333333371</v>
      </c>
      <c r="Z7" s="188">
        <f t="shared" si="9"/>
        <v>0.95793226381461671</v>
      </c>
      <c r="AA7" s="185"/>
      <c r="AB7" s="187">
        <v>88.09999999999998</v>
      </c>
      <c r="AC7" s="187">
        <v>92.90000000000002</v>
      </c>
      <c r="AD7" s="190">
        <f t="shared" si="10"/>
        <v>-4.8000000000000398</v>
      </c>
      <c r="AE7" s="190">
        <f t="shared" si="11"/>
        <v>0.94833153928955827</v>
      </c>
    </row>
    <row r="8" spans="1:31">
      <c r="B8" s="24" t="s">
        <v>101</v>
      </c>
      <c r="C8" s="187">
        <v>89.533333333333346</v>
      </c>
      <c r="D8" s="187">
        <v>93.433333333333337</v>
      </c>
      <c r="E8" s="188">
        <f t="shared" si="0"/>
        <v>-3.8999999999999915</v>
      </c>
      <c r="F8" s="188">
        <f t="shared" si="1"/>
        <v>0.95825900820549426</v>
      </c>
      <c r="G8" s="189"/>
      <c r="H8" s="187">
        <v>89.333333333333329</v>
      </c>
      <c r="I8" s="187">
        <v>94.066666666666663</v>
      </c>
      <c r="J8" s="188">
        <f t="shared" si="2"/>
        <v>-4.7333333333333343</v>
      </c>
      <c r="K8" s="188">
        <f t="shared" si="3"/>
        <v>0.94968107725017714</v>
      </c>
      <c r="L8" s="185"/>
      <c r="M8" s="187">
        <v>89.2</v>
      </c>
      <c r="N8" s="187">
        <v>93.90000000000002</v>
      </c>
      <c r="O8" s="188">
        <f t="shared" si="4"/>
        <v>-4.7000000000000171</v>
      </c>
      <c r="P8" s="188">
        <f t="shared" si="5"/>
        <v>0.9499467518636846</v>
      </c>
      <c r="Q8" s="185"/>
      <c r="R8" s="187">
        <v>88.5</v>
      </c>
      <c r="S8" s="187">
        <v>93.59999999999998</v>
      </c>
      <c r="T8" s="188">
        <f t="shared" si="6"/>
        <v>-5.0999999999999801</v>
      </c>
      <c r="U8" s="188">
        <f t="shared" si="7"/>
        <v>0.94551282051282071</v>
      </c>
      <c r="V8" s="185"/>
      <c r="W8" s="187">
        <v>88.800000000000011</v>
      </c>
      <c r="X8" s="187">
        <v>93.5</v>
      </c>
      <c r="Y8" s="188">
        <f t="shared" si="8"/>
        <v>-4.6999999999999886</v>
      </c>
      <c r="Z8" s="188">
        <f t="shared" si="9"/>
        <v>0.9497326203208557</v>
      </c>
      <c r="AA8" s="185"/>
      <c r="AB8" s="187">
        <v>88.066666666666663</v>
      </c>
      <c r="AC8" s="187">
        <v>92.699999999999989</v>
      </c>
      <c r="AD8" s="190">
        <f t="shared" si="10"/>
        <v>-4.6333333333333258</v>
      </c>
      <c r="AE8" s="190">
        <f t="shared" si="11"/>
        <v>0.95001797914419284</v>
      </c>
    </row>
    <row r="9" spans="1:31">
      <c r="B9" s="24" t="s">
        <v>75</v>
      </c>
      <c r="C9" s="187">
        <v>88.09999999999998</v>
      </c>
      <c r="D9" s="187">
        <v>93.333333333333329</v>
      </c>
      <c r="E9" s="188">
        <f t="shared" si="0"/>
        <v>-5.2333333333333485</v>
      </c>
      <c r="F9" s="188">
        <f t="shared" si="1"/>
        <v>0.94392857142857123</v>
      </c>
      <c r="G9" s="189"/>
      <c r="H9" s="187">
        <v>89.5</v>
      </c>
      <c r="I9" s="187">
        <v>94.066666666666677</v>
      </c>
      <c r="J9" s="188">
        <f t="shared" si="2"/>
        <v>-4.5666666666666771</v>
      </c>
      <c r="K9" s="188">
        <f t="shared" si="3"/>
        <v>0.95145287030474834</v>
      </c>
      <c r="L9" s="185"/>
      <c r="M9" s="187">
        <v>89.266666666666666</v>
      </c>
      <c r="N9" s="187">
        <v>93.833333333333329</v>
      </c>
      <c r="O9" s="188">
        <f t="shared" si="4"/>
        <v>-4.5666666666666629</v>
      </c>
      <c r="P9" s="188">
        <f t="shared" si="5"/>
        <v>0.95133214920071052</v>
      </c>
      <c r="Q9" s="185"/>
      <c r="R9" s="187">
        <v>88.866666666666674</v>
      </c>
      <c r="S9" s="187">
        <v>93.533333333333346</v>
      </c>
      <c r="T9" s="188">
        <f t="shared" si="6"/>
        <v>-4.6666666666666714</v>
      </c>
      <c r="U9" s="188">
        <f t="shared" si="7"/>
        <v>0.95010691375623657</v>
      </c>
      <c r="V9" s="185"/>
      <c r="W9" s="187">
        <v>87.800000000000011</v>
      </c>
      <c r="X9" s="187">
        <v>93.266666666666666</v>
      </c>
      <c r="Y9" s="188">
        <f t="shared" si="8"/>
        <v>-5.4666666666666544</v>
      </c>
      <c r="Z9" s="188">
        <f t="shared" si="9"/>
        <v>0.94138670478913522</v>
      </c>
      <c r="AA9" s="185"/>
      <c r="AB9" s="187">
        <v>87.90000000000002</v>
      </c>
      <c r="AC9" s="187">
        <v>92.699999999999989</v>
      </c>
      <c r="AD9" s="190">
        <f t="shared" si="10"/>
        <v>-4.7999999999999687</v>
      </c>
      <c r="AE9" s="190">
        <f t="shared" si="11"/>
        <v>0.94822006472491938</v>
      </c>
    </row>
    <row r="10" spans="1:31">
      <c r="B10" s="24" t="s">
        <v>102</v>
      </c>
      <c r="C10" s="187">
        <v>87.833333333333329</v>
      </c>
      <c r="D10" s="187">
        <v>93.166666666666671</v>
      </c>
      <c r="E10" s="188">
        <f t="shared" si="0"/>
        <v>-5.3333333333333428</v>
      </c>
      <c r="F10" s="188">
        <f t="shared" si="1"/>
        <v>0.94275491949910539</v>
      </c>
      <c r="G10" s="189"/>
      <c r="H10" s="187">
        <v>89.066666666666663</v>
      </c>
      <c r="I10" s="187">
        <v>93.866666666666674</v>
      </c>
      <c r="J10" s="188">
        <f t="shared" si="2"/>
        <v>-4.8000000000000114</v>
      </c>
      <c r="K10" s="188">
        <f t="shared" si="3"/>
        <v>0.94886363636363624</v>
      </c>
      <c r="L10" s="185"/>
      <c r="M10" s="187">
        <v>89.366666666666674</v>
      </c>
      <c r="N10" s="187">
        <v>93.633333333333326</v>
      </c>
      <c r="O10" s="188">
        <f t="shared" si="4"/>
        <v>-4.2666666666666515</v>
      </c>
      <c r="P10" s="188">
        <f t="shared" si="5"/>
        <v>0.95443218227127102</v>
      </c>
      <c r="Q10" s="185"/>
      <c r="R10" s="187">
        <v>88.333333333333329</v>
      </c>
      <c r="S10" s="187">
        <v>93.266666666666666</v>
      </c>
      <c r="T10" s="188">
        <f t="shared" si="6"/>
        <v>-4.9333333333333371</v>
      </c>
      <c r="U10" s="188">
        <f t="shared" si="7"/>
        <v>0.94710507505360964</v>
      </c>
      <c r="V10" s="185"/>
      <c r="W10" s="187">
        <v>88.133333333333326</v>
      </c>
      <c r="X10" s="187">
        <v>93.033333333333346</v>
      </c>
      <c r="Y10" s="188">
        <f t="shared" si="8"/>
        <v>-4.9000000000000199</v>
      </c>
      <c r="Z10" s="188">
        <f t="shared" si="9"/>
        <v>0.9473307058402004</v>
      </c>
      <c r="AA10" s="185"/>
      <c r="AB10" s="187">
        <v>86.40000000000002</v>
      </c>
      <c r="AC10" s="187">
        <v>92.3</v>
      </c>
      <c r="AD10" s="190">
        <f t="shared" si="10"/>
        <v>-5.8999999999999773</v>
      </c>
      <c r="AE10" s="190">
        <f t="shared" si="11"/>
        <v>0.93607800650054196</v>
      </c>
    </row>
    <row r="11" spans="1:31">
      <c r="B11" s="24" t="s">
        <v>76</v>
      </c>
      <c r="C11" s="187">
        <v>84.6</v>
      </c>
      <c r="D11" s="187">
        <v>92.733333333333334</v>
      </c>
      <c r="E11" s="188">
        <f t="shared" si="0"/>
        <v>-8.13333333333334</v>
      </c>
      <c r="F11" s="188">
        <f t="shared" si="1"/>
        <v>0.91229331416247295</v>
      </c>
      <c r="G11" s="189"/>
      <c r="H11" s="187">
        <v>86.266666666666666</v>
      </c>
      <c r="I11" s="187">
        <v>93.8</v>
      </c>
      <c r="J11" s="188">
        <f t="shared" si="2"/>
        <v>-7.5333333333333314</v>
      </c>
      <c r="K11" s="188">
        <f t="shared" si="3"/>
        <v>0.91968727789623317</v>
      </c>
      <c r="L11" s="185"/>
      <c r="M11" s="187">
        <v>86.966666666666654</v>
      </c>
      <c r="N11" s="187">
        <v>93.766666666666666</v>
      </c>
      <c r="O11" s="188">
        <f t="shared" si="4"/>
        <v>-6.8000000000000114</v>
      </c>
      <c r="P11" s="188">
        <f t="shared" si="5"/>
        <v>0.92747955918947733</v>
      </c>
      <c r="Q11" s="185"/>
      <c r="R11" s="187">
        <v>86.5</v>
      </c>
      <c r="S11" s="187">
        <v>93.533333333333346</v>
      </c>
      <c r="T11" s="188">
        <f t="shared" si="6"/>
        <v>-7.0333333333333456</v>
      </c>
      <c r="U11" s="188">
        <f t="shared" si="7"/>
        <v>0.9248039914468994</v>
      </c>
      <c r="V11" s="185"/>
      <c r="W11" s="187">
        <v>85.633333333333326</v>
      </c>
      <c r="X11" s="187">
        <v>93.09999999999998</v>
      </c>
      <c r="Y11" s="188">
        <f t="shared" si="8"/>
        <v>-7.4666666666666544</v>
      </c>
      <c r="Z11" s="188">
        <f t="shared" si="9"/>
        <v>0.91979949874686728</v>
      </c>
      <c r="AA11" s="185"/>
      <c r="AB11" s="187">
        <v>84.5</v>
      </c>
      <c r="AC11" s="187">
        <v>92.366666666666674</v>
      </c>
      <c r="AD11" s="190">
        <f t="shared" si="10"/>
        <v>-7.8666666666666742</v>
      </c>
      <c r="AE11" s="190">
        <f t="shared" si="11"/>
        <v>0.91483219054492959</v>
      </c>
    </row>
    <row r="12" spans="1:31">
      <c r="B12" s="24" t="s">
        <v>103</v>
      </c>
      <c r="C12" s="187">
        <v>82.1</v>
      </c>
      <c r="D12" s="187">
        <v>91.033333333333346</v>
      </c>
      <c r="E12" s="188">
        <f t="shared" si="0"/>
        <v>-8.9333333333333513</v>
      </c>
      <c r="F12" s="188">
        <f t="shared" si="1"/>
        <v>0.90186744782131067</v>
      </c>
      <c r="G12" s="189"/>
      <c r="H12" s="187">
        <v>82.3</v>
      </c>
      <c r="I12" s="187">
        <v>91.633333333333326</v>
      </c>
      <c r="J12" s="188">
        <f t="shared" si="2"/>
        <v>-9.3333333333333286</v>
      </c>
      <c r="K12" s="188">
        <f t="shared" si="3"/>
        <v>0.89814477991997099</v>
      </c>
      <c r="L12" s="185"/>
      <c r="M12" s="187">
        <v>83.233333333333334</v>
      </c>
      <c r="N12" s="187">
        <v>91.633333333333326</v>
      </c>
      <c r="O12" s="188">
        <f t="shared" si="4"/>
        <v>-8.3999999999999915</v>
      </c>
      <c r="P12" s="188">
        <f t="shared" si="5"/>
        <v>0.90833030192797393</v>
      </c>
      <c r="Q12" s="185"/>
      <c r="R12" s="187">
        <v>83.300000000000011</v>
      </c>
      <c r="S12" s="187">
        <v>91.433333333333323</v>
      </c>
      <c r="T12" s="188">
        <f t="shared" si="6"/>
        <v>-8.1333333333333115</v>
      </c>
      <c r="U12" s="188">
        <f t="shared" si="7"/>
        <v>0.91104629967189232</v>
      </c>
      <c r="V12" s="185"/>
      <c r="W12" s="187">
        <v>81.266666666666666</v>
      </c>
      <c r="X12" s="187">
        <v>91.033333333333346</v>
      </c>
      <c r="Y12" s="188">
        <f t="shared" si="8"/>
        <v>-9.7666666666666799</v>
      </c>
      <c r="Z12" s="188">
        <f t="shared" si="9"/>
        <v>0.89271329183449277</v>
      </c>
      <c r="AA12" s="185"/>
      <c r="AB12" s="187">
        <v>80.13333333333334</v>
      </c>
      <c r="AC12" s="187">
        <v>90.166666666666671</v>
      </c>
      <c r="AD12" s="190">
        <f t="shared" si="10"/>
        <v>-10.033333333333331</v>
      </c>
      <c r="AE12" s="190">
        <f t="shared" si="11"/>
        <v>0.88872458410351207</v>
      </c>
    </row>
    <row r="13" spans="1:31">
      <c r="B13" s="24" t="s">
        <v>77</v>
      </c>
      <c r="C13" s="187">
        <v>81.433333333333337</v>
      </c>
      <c r="D13" s="187">
        <v>89.866666666666674</v>
      </c>
      <c r="E13" s="188">
        <f t="shared" si="0"/>
        <v>-8.4333333333333371</v>
      </c>
      <c r="F13" s="188">
        <f t="shared" si="1"/>
        <v>0.90615727002967361</v>
      </c>
      <c r="G13" s="189"/>
      <c r="H13" s="187">
        <v>81.099999999999994</v>
      </c>
      <c r="I13" s="187">
        <v>90.933333333333323</v>
      </c>
      <c r="J13" s="188">
        <f t="shared" si="2"/>
        <v>-9.8333333333333286</v>
      </c>
      <c r="K13" s="188">
        <f t="shared" si="3"/>
        <v>0.89186217008797652</v>
      </c>
      <c r="L13" s="185"/>
      <c r="M13" s="187">
        <v>82.833333333333329</v>
      </c>
      <c r="N13" s="187">
        <v>90.766666666666666</v>
      </c>
      <c r="O13" s="188">
        <f t="shared" si="4"/>
        <v>-7.9333333333333371</v>
      </c>
      <c r="P13" s="188">
        <f t="shared" si="5"/>
        <v>0.91259640102827755</v>
      </c>
      <c r="Q13" s="185"/>
      <c r="R13" s="187">
        <v>79.8</v>
      </c>
      <c r="S13" s="187">
        <v>90.300000000000011</v>
      </c>
      <c r="T13" s="188">
        <f t="shared" si="6"/>
        <v>-10.500000000000014</v>
      </c>
      <c r="U13" s="188">
        <f t="shared" si="7"/>
        <v>0.88372093023255804</v>
      </c>
      <c r="V13" s="185"/>
      <c r="W13" s="187">
        <v>80.13333333333334</v>
      </c>
      <c r="X13" s="187">
        <v>90.033333333333346</v>
      </c>
      <c r="Y13" s="188">
        <f t="shared" si="8"/>
        <v>-9.9000000000000057</v>
      </c>
      <c r="Z13" s="188">
        <f t="shared" si="9"/>
        <v>0.89004072565716397</v>
      </c>
      <c r="AA13" s="185"/>
      <c r="AB13" s="187">
        <v>78.933333333333337</v>
      </c>
      <c r="AC13" s="187">
        <v>89.2</v>
      </c>
      <c r="AD13" s="190">
        <f t="shared" si="10"/>
        <v>-10.266666666666666</v>
      </c>
      <c r="AE13" s="190">
        <f t="shared" si="11"/>
        <v>0.8849028400597907</v>
      </c>
    </row>
    <row r="14" spans="1:31">
      <c r="B14" s="25" t="s">
        <v>104</v>
      </c>
      <c r="C14" s="191">
        <v>80.366666666666674</v>
      </c>
      <c r="D14" s="191">
        <v>89.90000000000002</v>
      </c>
      <c r="E14" s="192">
        <f t="shared" si="0"/>
        <v>-9.5333333333333456</v>
      </c>
      <c r="F14" s="192">
        <f t="shared" si="1"/>
        <v>0.89395624768261017</v>
      </c>
      <c r="G14" s="189"/>
      <c r="H14" s="191">
        <v>83.066666666666663</v>
      </c>
      <c r="I14" s="191">
        <v>90.966666666666654</v>
      </c>
      <c r="J14" s="192">
        <f t="shared" si="2"/>
        <v>-7.8999999999999915</v>
      </c>
      <c r="K14" s="192">
        <f t="shared" si="3"/>
        <v>0.91315500183217302</v>
      </c>
      <c r="L14" s="185"/>
      <c r="M14" s="191">
        <v>82</v>
      </c>
      <c r="N14" s="191">
        <v>90.933333333333323</v>
      </c>
      <c r="O14" s="192">
        <f t="shared" si="4"/>
        <v>-8.9333333333333229</v>
      </c>
      <c r="P14" s="192">
        <f t="shared" si="5"/>
        <v>0.90175953079178894</v>
      </c>
      <c r="Q14" s="185"/>
      <c r="R14" s="191">
        <v>81.900000000000006</v>
      </c>
      <c r="S14" s="191">
        <v>90.533333333333346</v>
      </c>
      <c r="T14" s="192">
        <f t="shared" si="6"/>
        <v>-8.63333333333334</v>
      </c>
      <c r="U14" s="192">
        <f t="shared" si="7"/>
        <v>0.90463917525773185</v>
      </c>
      <c r="V14" s="185"/>
      <c r="W14" s="191">
        <v>81.199999999999989</v>
      </c>
      <c r="X14" s="191">
        <v>90.09999999999998</v>
      </c>
      <c r="Y14" s="192">
        <f t="shared" si="8"/>
        <v>-8.8999999999999915</v>
      </c>
      <c r="Z14" s="192">
        <f t="shared" si="9"/>
        <v>0.90122086570477256</v>
      </c>
      <c r="AA14" s="185"/>
      <c r="AB14" s="191">
        <v>80.599999999999994</v>
      </c>
      <c r="AC14" s="191">
        <v>89.40000000000002</v>
      </c>
      <c r="AD14" s="193">
        <f t="shared" si="10"/>
        <v>-8.8000000000000256</v>
      </c>
      <c r="AE14" s="193">
        <f t="shared" si="11"/>
        <v>0.9015659955257268</v>
      </c>
    </row>
    <row r="15" spans="1:31">
      <c r="B15" s="33" t="s">
        <v>105</v>
      </c>
    </row>
    <row r="16" spans="1:31">
      <c r="B16" s="194" t="s">
        <v>106</v>
      </c>
      <c r="C16" s="22"/>
      <c r="D16" s="22"/>
      <c r="E16" s="22"/>
      <c r="F16" s="22"/>
      <c r="G16" s="22"/>
      <c r="H16" s="22"/>
      <c r="I16" s="22"/>
      <c r="J16" s="22"/>
      <c r="K16" s="22"/>
      <c r="L16" s="22"/>
      <c r="M16" s="22"/>
      <c r="N16" s="22"/>
      <c r="O16" s="22"/>
      <c r="P16" s="22"/>
      <c r="Q16" s="22"/>
      <c r="R16" s="22"/>
      <c r="S16" s="22"/>
      <c r="T16" s="22"/>
      <c r="U16" s="22"/>
      <c r="V16" s="22"/>
      <c r="W16" s="22"/>
      <c r="X16" s="22"/>
    </row>
    <row r="17" spans="2:24">
      <c r="B17" s="95" t="s">
        <v>107</v>
      </c>
      <c r="C17" s="22"/>
      <c r="D17" s="22"/>
      <c r="E17" s="22"/>
      <c r="F17" s="22"/>
      <c r="G17" s="22"/>
      <c r="H17" s="22"/>
      <c r="I17" s="22"/>
      <c r="J17" s="22"/>
      <c r="K17" s="22"/>
      <c r="L17" s="22"/>
      <c r="M17" s="22"/>
      <c r="N17" s="22"/>
      <c r="O17" s="22"/>
      <c r="P17" s="22"/>
      <c r="Q17" s="22"/>
      <c r="R17" s="22"/>
      <c r="S17" s="22"/>
      <c r="T17" s="22"/>
      <c r="U17" s="22"/>
      <c r="V17" s="22"/>
      <c r="W17" s="22"/>
      <c r="X17" s="22"/>
    </row>
    <row r="18" spans="2:24">
      <c r="B18" s="95" t="s">
        <v>108</v>
      </c>
      <c r="C18" s="22"/>
      <c r="D18" s="22"/>
      <c r="E18" s="22"/>
      <c r="F18" s="22"/>
      <c r="G18" s="22"/>
      <c r="H18" s="22"/>
      <c r="I18" s="22"/>
      <c r="J18" s="22"/>
      <c r="K18" s="22"/>
      <c r="L18" s="22"/>
      <c r="M18" s="22"/>
      <c r="N18" s="22"/>
      <c r="O18" s="22"/>
      <c r="P18" s="22"/>
      <c r="Q18" s="22"/>
      <c r="R18" s="22"/>
      <c r="S18" s="22"/>
      <c r="T18" s="22"/>
      <c r="U18" s="22"/>
      <c r="V18" s="22"/>
      <c r="W18" s="22"/>
      <c r="X18" s="22"/>
    </row>
    <row r="19" spans="2:24">
      <c r="B19" s="95" t="s">
        <v>109</v>
      </c>
      <c r="C19" s="22"/>
      <c r="D19" s="22"/>
      <c r="E19" s="22"/>
      <c r="F19" s="22"/>
      <c r="G19" s="22"/>
      <c r="H19" s="22"/>
      <c r="I19" s="22"/>
      <c r="J19" s="22"/>
      <c r="K19" s="22"/>
      <c r="L19" s="22"/>
      <c r="M19" s="22"/>
      <c r="N19" s="22"/>
      <c r="O19" s="22"/>
      <c r="P19" s="22"/>
      <c r="Q19" s="22"/>
      <c r="R19" s="22"/>
      <c r="S19" s="22"/>
      <c r="T19" s="22"/>
      <c r="U19" s="22"/>
      <c r="V19" s="22"/>
      <c r="W19" s="22"/>
      <c r="X19" s="22"/>
    </row>
    <row r="20" spans="2:24">
      <c r="B20" s="22" t="s">
        <v>263</v>
      </c>
      <c r="C20" s="22"/>
      <c r="D20" s="22"/>
      <c r="E20" s="22"/>
      <c r="F20" s="22"/>
      <c r="G20" s="22"/>
      <c r="H20" s="22"/>
      <c r="I20" s="22"/>
      <c r="J20" s="22"/>
      <c r="K20" s="22"/>
      <c r="L20" s="22"/>
      <c r="M20" s="22"/>
      <c r="N20" s="22"/>
      <c r="O20" s="22"/>
      <c r="P20" s="22"/>
      <c r="Q20" s="22"/>
      <c r="R20" s="22"/>
      <c r="S20" s="22"/>
      <c r="T20" s="22"/>
      <c r="U20" s="22"/>
      <c r="V20" s="22"/>
      <c r="W20" s="22"/>
      <c r="X20" s="22"/>
    </row>
    <row r="21" spans="2:24">
      <c r="B21" s="22" t="s">
        <v>264</v>
      </c>
    </row>
    <row r="1048557" ht="15" customHeight="1"/>
  </sheetData>
  <mergeCells count="7">
    <mergeCell ref="B1:D1"/>
    <mergeCell ref="AB3:AE3"/>
    <mergeCell ref="C3:F3"/>
    <mergeCell ref="H3:K3"/>
    <mergeCell ref="M3:P3"/>
    <mergeCell ref="R3:U3"/>
    <mergeCell ref="W3:Z3"/>
  </mergeCells>
  <hyperlinks>
    <hyperlink ref="A1" location="Index!A1" display="Index" xr:uid="{7211245B-0A65-478B-81C8-EFD89615BD49}"/>
  </hyperlinks>
  <pageMargins left="0.7" right="0.7" top="0.75" bottom="0.75" header="0.3" footer="0.3"/>
  <pageSetup paperSize="9" scale="65" orientation="landscape" r:id="rId1"/>
  <headerFooter>
    <oddFooter>&amp;L&amp;1#&amp;"Calibri"&amp;11&amp;K000000OFFICIAL: Sensitive</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F12"/>
  <sheetViews>
    <sheetView showGridLines="0" zoomScaleNormal="100" zoomScaleSheetLayoutView="205" workbookViewId="0">
      <selection activeCell="B5" sqref="B5:E5"/>
    </sheetView>
  </sheetViews>
  <sheetFormatPr defaultRowHeight="14.5"/>
  <cols>
    <col min="1" max="1" width="6.81640625" customWidth="1"/>
    <col min="3" max="3" width="12.7265625" customWidth="1"/>
    <col min="4" max="4" width="13.54296875" customWidth="1"/>
    <col min="5" max="5" width="20.81640625" customWidth="1"/>
  </cols>
  <sheetData>
    <row r="1" spans="1:6">
      <c r="A1" s="2" t="s">
        <v>49</v>
      </c>
      <c r="B1" s="113" t="s">
        <v>110</v>
      </c>
      <c r="C1" s="12"/>
      <c r="D1" s="12"/>
      <c r="E1" s="12"/>
    </row>
    <row r="2" spans="1:6" ht="24">
      <c r="B2" s="21" t="s">
        <v>51</v>
      </c>
      <c r="C2" s="26" t="s">
        <v>111</v>
      </c>
      <c r="D2" s="26" t="s">
        <v>112</v>
      </c>
      <c r="E2" s="26" t="s">
        <v>113</v>
      </c>
    </row>
    <row r="3" spans="1:6">
      <c r="B3" s="38">
        <v>2018</v>
      </c>
      <c r="C3" s="154">
        <v>121</v>
      </c>
      <c r="D3" s="73">
        <v>8.3699999999999997E-2</v>
      </c>
      <c r="E3" s="154">
        <v>164</v>
      </c>
    </row>
    <row r="4" spans="1:6">
      <c r="B4" s="38">
        <v>2019</v>
      </c>
      <c r="C4" s="154">
        <v>114</v>
      </c>
      <c r="D4" s="73">
        <v>7.3999999999999996E-2</v>
      </c>
      <c r="E4" s="154">
        <v>374</v>
      </c>
    </row>
    <row r="5" spans="1:6">
      <c r="B5" s="27">
        <v>2020</v>
      </c>
      <c r="C5" s="245">
        <v>103</v>
      </c>
      <c r="D5" s="199">
        <v>6.7000000000000004E-2</v>
      </c>
      <c r="E5" s="245">
        <v>264</v>
      </c>
    </row>
    <row r="6" spans="1:6">
      <c r="B6" s="10" t="s">
        <v>114</v>
      </c>
      <c r="C6" s="4"/>
      <c r="D6" s="4"/>
      <c r="E6" s="5"/>
    </row>
    <row r="7" spans="1:6" ht="45" customHeight="1">
      <c r="B7" s="291" t="s">
        <v>115</v>
      </c>
      <c r="C7" s="291"/>
      <c r="D7" s="291"/>
      <c r="E7" s="291"/>
      <c r="F7" s="291"/>
    </row>
    <row r="8" spans="1:6">
      <c r="B8" s="10" t="s">
        <v>116</v>
      </c>
      <c r="C8" s="4"/>
      <c r="D8" s="4"/>
      <c r="E8" s="4"/>
    </row>
    <row r="9" spans="1:6" ht="14.25" customHeight="1">
      <c r="B9" s="298" t="s">
        <v>117</v>
      </c>
      <c r="C9" s="298"/>
      <c r="D9" s="298"/>
      <c r="E9" s="298"/>
      <c r="F9" s="298"/>
    </row>
    <row r="10" spans="1:6">
      <c r="B10" s="298"/>
      <c r="C10" s="298"/>
      <c r="D10" s="298"/>
      <c r="E10" s="298"/>
      <c r="F10" s="298"/>
    </row>
    <row r="11" spans="1:6">
      <c r="B11" s="298"/>
      <c r="C11" s="298"/>
      <c r="D11" s="298"/>
      <c r="E11" s="298"/>
      <c r="F11" s="298"/>
    </row>
    <row r="12" spans="1:6">
      <c r="B12" s="298"/>
      <c r="C12" s="298"/>
      <c r="D12" s="298"/>
      <c r="E12" s="298"/>
      <c r="F12" s="298"/>
    </row>
  </sheetData>
  <mergeCells count="2">
    <mergeCell ref="B7:F7"/>
    <mergeCell ref="B9:F12"/>
  </mergeCells>
  <hyperlinks>
    <hyperlink ref="A1" location="Index!A1" display="Index" xr:uid="{3C7D2367-4967-4631-98AD-A79E82296F09}"/>
  </hyperlink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Y10"/>
  <sheetViews>
    <sheetView showGridLines="0" zoomScaleNormal="100" zoomScaleSheetLayoutView="110" workbookViewId="0">
      <selection activeCell="C8" sqref="C8"/>
    </sheetView>
  </sheetViews>
  <sheetFormatPr defaultRowHeight="14.5"/>
  <cols>
    <col min="1" max="1" width="9" customWidth="1"/>
    <col min="2" max="2" width="10.1796875" customWidth="1"/>
    <col min="3" max="3" width="11.453125" customWidth="1"/>
    <col min="4" max="4" width="15.26953125" customWidth="1"/>
    <col min="6" max="6" width="7.54296875" customWidth="1"/>
    <col min="7" max="7" width="5.7265625" customWidth="1"/>
    <col min="8" max="8" width="2.54296875" customWidth="1"/>
    <col min="9" max="9" width="12.1796875" customWidth="1"/>
    <col min="10" max="10" width="14.1796875" customWidth="1"/>
    <col min="12" max="12" width="7.26953125" customWidth="1"/>
    <col min="13" max="13" width="6" bestFit="1" customWidth="1"/>
    <col min="14" max="14" width="3.1796875" customWidth="1"/>
  </cols>
  <sheetData>
    <row r="1" spans="1:25">
      <c r="A1" s="2" t="s">
        <v>49</v>
      </c>
      <c r="B1" s="112" t="s">
        <v>118</v>
      </c>
      <c r="C1" s="112"/>
      <c r="D1" s="17"/>
      <c r="E1" s="17"/>
      <c r="F1" s="16"/>
      <c r="G1" s="16"/>
      <c r="H1" s="16"/>
      <c r="J1" s="2"/>
    </row>
    <row r="2" spans="1:25">
      <c r="A2" s="2"/>
      <c r="B2" s="65"/>
      <c r="C2" s="294">
        <v>2017</v>
      </c>
      <c r="D2" s="294"/>
      <c r="E2" s="294"/>
      <c r="F2" s="294"/>
      <c r="G2" s="294"/>
      <c r="I2" s="294">
        <v>2018</v>
      </c>
      <c r="J2" s="294"/>
      <c r="K2" s="294"/>
      <c r="L2" s="294"/>
      <c r="M2" s="294"/>
      <c r="O2" s="294">
        <v>2019</v>
      </c>
      <c r="P2" s="294"/>
      <c r="Q2" s="294"/>
      <c r="R2" s="294"/>
      <c r="S2" s="294"/>
      <c r="U2" s="294">
        <v>2020</v>
      </c>
      <c r="V2" s="294"/>
      <c r="W2" s="294"/>
      <c r="X2" s="294"/>
      <c r="Y2" s="294"/>
    </row>
    <row r="3" spans="1:25" s="201" customFormat="1" ht="46">
      <c r="B3" s="202" t="s">
        <v>71</v>
      </c>
      <c r="C3" s="182" t="s">
        <v>89</v>
      </c>
      <c r="D3" s="182" t="s">
        <v>119</v>
      </c>
      <c r="E3" s="182" t="s">
        <v>120</v>
      </c>
      <c r="F3" s="181" t="s">
        <v>55</v>
      </c>
      <c r="G3" s="181" t="s">
        <v>56</v>
      </c>
      <c r="I3" s="182" t="s">
        <v>89</v>
      </c>
      <c r="J3" s="182" t="s">
        <v>119</v>
      </c>
      <c r="K3" s="182" t="s">
        <v>120</v>
      </c>
      <c r="L3" s="181" t="s">
        <v>55</v>
      </c>
      <c r="M3" s="181" t="s">
        <v>56</v>
      </c>
      <c r="O3" s="182" t="s">
        <v>89</v>
      </c>
      <c r="P3" s="182" t="s">
        <v>119</v>
      </c>
      <c r="Q3" s="182" t="s">
        <v>120</v>
      </c>
      <c r="R3" s="181" t="s">
        <v>55</v>
      </c>
      <c r="S3" s="181" t="s">
        <v>56</v>
      </c>
      <c r="U3" s="182" t="s">
        <v>89</v>
      </c>
      <c r="V3" s="182" t="s">
        <v>119</v>
      </c>
      <c r="W3" s="182" t="s">
        <v>120</v>
      </c>
      <c r="X3" s="181" t="s">
        <v>55</v>
      </c>
      <c r="Y3" s="181" t="s">
        <v>56</v>
      </c>
    </row>
    <row r="4" spans="1:25">
      <c r="B4" s="38" t="s">
        <v>121</v>
      </c>
      <c r="C4" s="39">
        <v>0.25600000000000001</v>
      </c>
      <c r="D4" s="39">
        <v>0.21299999999999999</v>
      </c>
      <c r="E4" s="39">
        <v>0.214</v>
      </c>
      <c r="F4" s="29">
        <f>C4-D4</f>
        <v>4.300000000000001E-2</v>
      </c>
      <c r="G4" s="30">
        <f>C4/D4</f>
        <v>1.2018779342723005</v>
      </c>
      <c r="I4" s="39">
        <v>0.23699999999999999</v>
      </c>
      <c r="J4" s="39">
        <v>0.17399999999999999</v>
      </c>
      <c r="K4" s="39">
        <v>0.17499999999999999</v>
      </c>
      <c r="L4" s="29">
        <f t="shared" ref="L4:L6" si="0">I4-J4</f>
        <v>6.3E-2</v>
      </c>
      <c r="M4" s="30">
        <f t="shared" ref="M4:M6" si="1">I4/J4</f>
        <v>1.3620689655172413</v>
      </c>
      <c r="O4" s="81">
        <v>0.219</v>
      </c>
      <c r="P4" s="81">
        <v>0.157</v>
      </c>
      <c r="Q4" s="81">
        <v>0.158</v>
      </c>
      <c r="R4" s="157">
        <f>O4-P4</f>
        <v>6.2E-2</v>
      </c>
      <c r="S4" s="158">
        <f>O4/P4</f>
        <v>1.394904458598726</v>
      </c>
      <c r="U4" s="246">
        <v>0.22</v>
      </c>
      <c r="V4" s="246">
        <v>0.14199999999999999</v>
      </c>
      <c r="W4" s="246">
        <v>0.14299999999999999</v>
      </c>
      <c r="X4" s="29">
        <f>U4-V4</f>
        <v>7.8000000000000014E-2</v>
      </c>
      <c r="Y4" s="30">
        <f>U4/V4</f>
        <v>1.5492957746478875</v>
      </c>
    </row>
    <row r="5" spans="1:25">
      <c r="B5" s="38" t="s">
        <v>122</v>
      </c>
      <c r="C5" s="39">
        <v>0.28399999999999997</v>
      </c>
      <c r="D5" s="39">
        <v>0.20600000000000002</v>
      </c>
      <c r="E5" s="39">
        <v>0.20800000000000002</v>
      </c>
      <c r="F5" s="29">
        <f t="shared" ref="F5:F6" si="2">C5-D5</f>
        <v>7.7999999999999958E-2</v>
      </c>
      <c r="G5" s="30">
        <f t="shared" ref="G5:G6" si="3">C5/D5</f>
        <v>1.378640776699029</v>
      </c>
      <c r="I5" s="39">
        <v>0.25900000000000001</v>
      </c>
      <c r="J5" s="39">
        <v>0.17300000000000001</v>
      </c>
      <c r="K5" s="39">
        <v>0.17499999999999999</v>
      </c>
      <c r="L5" s="29">
        <f t="shared" si="0"/>
        <v>8.5999999999999993E-2</v>
      </c>
      <c r="M5" s="30">
        <f t="shared" si="1"/>
        <v>1.4971098265895952</v>
      </c>
      <c r="O5" s="39">
        <v>0.246</v>
      </c>
      <c r="P5" s="39">
        <v>0.16600000000000001</v>
      </c>
      <c r="Q5" s="39">
        <v>0.16700000000000001</v>
      </c>
      <c r="R5" s="29">
        <f t="shared" ref="R5:R6" si="4">O5-P5</f>
        <v>7.9999999999999988E-2</v>
      </c>
      <c r="S5" s="30">
        <f t="shared" ref="S5:S6" si="5">O5/P5</f>
        <v>1.4819277108433735</v>
      </c>
      <c r="U5" s="246">
        <v>0.17299999999999999</v>
      </c>
      <c r="V5" s="246">
        <v>9.4E-2</v>
      </c>
      <c r="W5" s="246">
        <v>9.5000000000000001E-2</v>
      </c>
      <c r="X5" s="29">
        <f t="shared" ref="X5:X6" si="6">U5-V5</f>
        <v>7.8999999999999987E-2</v>
      </c>
      <c r="Y5" s="30">
        <f t="shared" ref="Y5:Y6" si="7">U5/V5</f>
        <v>1.8404255319148934</v>
      </c>
    </row>
    <row r="6" spans="1:25">
      <c r="B6" s="27" t="s">
        <v>123</v>
      </c>
      <c r="C6" s="40">
        <v>0.223</v>
      </c>
      <c r="D6" s="40">
        <v>0.122</v>
      </c>
      <c r="E6" s="40">
        <v>0.12300000000000001</v>
      </c>
      <c r="F6" s="32">
        <f t="shared" si="2"/>
        <v>0.10100000000000001</v>
      </c>
      <c r="G6" s="20">
        <f t="shared" si="3"/>
        <v>1.8278688524590165</v>
      </c>
      <c r="H6" s="16"/>
      <c r="I6" s="40">
        <v>0.16800000000000001</v>
      </c>
      <c r="J6" s="40">
        <v>0.106</v>
      </c>
      <c r="K6" s="40">
        <v>0.107</v>
      </c>
      <c r="L6" s="32">
        <f t="shared" si="0"/>
        <v>6.2000000000000013E-2</v>
      </c>
      <c r="M6" s="20">
        <f t="shared" si="1"/>
        <v>1.5849056603773586</v>
      </c>
      <c r="N6" s="16"/>
      <c r="O6" s="40">
        <v>0.188</v>
      </c>
      <c r="P6" s="40">
        <v>0.108</v>
      </c>
      <c r="Q6" s="40">
        <v>0.109</v>
      </c>
      <c r="R6" s="32">
        <f t="shared" si="4"/>
        <v>0.08</v>
      </c>
      <c r="S6" s="20">
        <f t="shared" si="5"/>
        <v>1.7407407407407407</v>
      </c>
      <c r="U6" s="247">
        <v>0.14399999999999999</v>
      </c>
      <c r="V6" s="247">
        <v>5.8999999999999997E-2</v>
      </c>
      <c r="W6" s="247">
        <v>0.06</v>
      </c>
      <c r="X6" s="32">
        <f t="shared" si="6"/>
        <v>8.4999999999999992E-2</v>
      </c>
      <c r="Y6" s="20">
        <f t="shared" si="7"/>
        <v>2.4406779661016951</v>
      </c>
    </row>
    <row r="7" spans="1:25">
      <c r="B7" s="22" t="s">
        <v>124</v>
      </c>
    </row>
    <row r="8" spans="1:25">
      <c r="B8" s="22" t="s">
        <v>97</v>
      </c>
    </row>
    <row r="9" spans="1:25">
      <c r="B9" s="22" t="s">
        <v>265</v>
      </c>
    </row>
    <row r="10" spans="1:25">
      <c r="B10" s="22" t="s">
        <v>266</v>
      </c>
    </row>
  </sheetData>
  <mergeCells count="4">
    <mergeCell ref="C2:G2"/>
    <mergeCell ref="I2:M2"/>
    <mergeCell ref="O2:S2"/>
    <mergeCell ref="U2:Y2"/>
  </mergeCells>
  <hyperlinks>
    <hyperlink ref="A1" location="Index!A1" display="Index" xr:uid="{CD16A549-0E96-4FB3-88EC-A0DFB14C8BF6}"/>
  </hyperlinks>
  <pageMargins left="0.7" right="0.7" top="0.75" bottom="0.75" header="0.3" footer="0.3"/>
  <pageSetup paperSize="9" orientation="landscape" r:id="rId1"/>
  <headerFooter>
    <oddFooter>&amp;L&amp;1#&amp;"Calibri"&amp;11&amp;K000000OFFICIAL: Sensitive</oddFooter>
  </headerFooter>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BCSignatureInstructions xmlns="50592e4b-e517-43e2-96ba-362871e052a0" xsi:nil="true"/>
    <ABCSignatureRequired xmlns="50592e4b-e517-43e2-96ba-362871e052a0">false</ABCSignatureRequir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ttachment Document" ma:contentTypeID="0x010100ADB6A493CB944449B507A6E62846B95F00FD7BDF6FCB81224DA8DC2779CE71B7AE" ma:contentTypeVersion="30" ma:contentTypeDescription="Attachment Document" ma:contentTypeScope="" ma:versionID="18ef93947809b59b5fe6fd894cf4dc5e">
  <xsd:schema xmlns:xsd="http://www.w3.org/2001/XMLSchema" xmlns:xs="http://www.w3.org/2001/XMLSchema" xmlns:p="http://schemas.microsoft.com/office/2006/metadata/properties" xmlns:ns2="50592e4b-e517-43e2-96ba-362871e052a0" targetNamespace="http://schemas.microsoft.com/office/2006/metadata/properties" ma:root="true" ma:fieldsID="868de685936130b31ab15375f5228eae" ns2:_="">
    <xsd:import namespace="50592e4b-e517-43e2-96ba-362871e052a0"/>
    <xsd:element name="properties">
      <xsd:complexType>
        <xsd:sequence>
          <xsd:element name="documentManagement">
            <xsd:complexType>
              <xsd:all>
                <xsd:element ref="ns2:ABCSignatureRequired" minOccurs="0"/>
                <xsd:element ref="ns2:ABCSignatureInstru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92e4b-e517-43e2-96ba-362871e052a0" elementFormDefault="qualified">
    <xsd:import namespace="http://schemas.microsoft.com/office/2006/documentManagement/types"/>
    <xsd:import namespace="http://schemas.microsoft.com/office/infopath/2007/PartnerControls"/>
    <xsd:element name="ABCSignatureRequired" ma:index="1" nillable="true" ma:displayName="Signature Required" ma:default="0" ma:internalName="ABCSignatureRequired" ma:readOnly="false">
      <xsd:simpleType>
        <xsd:restriction base="dms:Boolean"/>
      </xsd:simpleType>
    </xsd:element>
    <xsd:element name="ABCSignatureInstructions" ma:index="2" nillable="true" ma:displayName="Signature Instructions" ma:internalName="ABCSignatureInstruction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A4606-E02A-403B-94CA-AEE351C3D97D}">
  <ds:schemaRefs>
    <ds:schemaRef ds:uri="http://schemas.microsoft.com/office/2006/metadata/properties"/>
    <ds:schemaRef ds:uri="http://schemas.microsoft.com/office/infopath/2007/PartnerControls"/>
    <ds:schemaRef ds:uri="50592e4b-e517-43e2-96ba-362871e052a0"/>
  </ds:schemaRefs>
</ds:datastoreItem>
</file>

<file path=customXml/itemProps2.xml><?xml version="1.0" encoding="utf-8"?>
<ds:datastoreItem xmlns:ds="http://schemas.openxmlformats.org/officeDocument/2006/customXml" ds:itemID="{5FD41902-85C8-42E4-8978-EC908FDB817C}">
  <ds:schemaRefs>
    <ds:schemaRef ds:uri="http://schemas.microsoft.com/sharepoint/v3/contenttype/forms"/>
  </ds:schemaRefs>
</ds:datastoreItem>
</file>

<file path=customXml/itemProps3.xml><?xml version="1.0" encoding="utf-8"?>
<ds:datastoreItem xmlns:ds="http://schemas.openxmlformats.org/officeDocument/2006/customXml" ds:itemID="{E1B40350-18D7-4FAE-9310-5FAA54BFA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92e4b-e517-43e2-96ba-362871e05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Index</vt: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'5.2.1'!Print_Area</vt:lpstr>
      <vt:lpstr>'5.2.2'!Print_Area</vt:lpstr>
      <vt:lpstr>'5.2.4'!Print_Area</vt:lpstr>
      <vt:lpstr>'5.2.7'!Print_Area</vt:lpstr>
      <vt:lpstr>'6.1.1'!Print_Area</vt:lpstr>
      <vt:lpstr>'7.1.4'!Print_Area</vt:lpstr>
      <vt:lpstr>'7.1.6'!Print_Area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2022-09-27T22:53:56Z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0x010100ADB6A493CB944449B507A6E62846B95F00FD7BDF6FCB81224DA8DC2779CE71B7AE</vt:lpwstr>
  </property>
  <property fmtid="{D5CDD505-2E9C-101B-9397-08002B2CF9AE}" pid="3" name="MSIP_Label_17d22cff-4d41-44a1-a7ea-af857521bf50_Enabled">
    <vt:lpwstr>true</vt:lpwstr>
  </property>
  <property fmtid="{D5CDD505-2E9C-101B-9397-08002B2CF9AE}" pid="4" name="MSIP_Label_17d22cff-4d41-44a1-a7ea-af857521bf50_SetDate">
    <vt:lpwstr>2022-09-27T22:53:37Z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b4a2f85a-0a6d-409a-bbdb-cff11dee2534</vt:lpwstr>
  </property>
  <property fmtid="{D5CDD505-2E9C-101B-9397-08002B2CF9AE}" pid="9" name="MSIP_Label_17d22cff-4d41-44a1-a7ea-af857521bf50_ContentBits">
    <vt:lpwstr>2</vt:lpwstr>
  </property>
</Properties>
</file>