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internal.vic.gov.au\DPC\HomeDirs1\vicgxer\Documents\VGAAR 2020\Final VGAAR &amp; Data Tables\"/>
    </mc:Choice>
  </mc:AlternateContent>
  <xr:revisionPtr revIDLastSave="0" documentId="13_ncr:1_{72A51BC7-0C9F-4087-BFD6-754AB09A1FB8}" xr6:coauthVersionLast="45" xr6:coauthVersionMax="45" xr10:uidLastSave="{00000000-0000-0000-0000-000000000000}"/>
  <bookViews>
    <workbookView xWindow="-120" yWindow="-120" windowWidth="29040" windowHeight="17640" tabRatio="828" xr2:uid="{ABD57A41-DEE1-481A-8F6F-6BE4A2A31B36}"/>
  </bookViews>
  <sheets>
    <sheet name="4.1.1" sheetId="1" r:id="rId1"/>
    <sheet name="4.1.2" sheetId="23" r:id="rId2"/>
    <sheet name="4.1.3" sheetId="2" r:id="rId3"/>
    <sheet name="5.1.1" sheetId="33" r:id="rId4"/>
    <sheet name="5.2.1" sheetId="35" r:id="rId5"/>
    <sheet name="5.2.2" sheetId="34" r:id="rId6"/>
    <sheet name="5.2.3" sheetId="27" r:id="rId7"/>
    <sheet name="5.2.4" sheetId="4" r:id="rId8"/>
    <sheet name="5.2.5" sheetId="26" r:id="rId9"/>
    <sheet name="5.2.6" sheetId="5" r:id="rId10"/>
    <sheet name="5.2.7" sheetId="7" r:id="rId11"/>
    <sheet name="6.1.1" sheetId="29" r:id="rId12"/>
    <sheet name="6.1.2" sheetId="48" r:id="rId13"/>
    <sheet name="6.1.3" sheetId="8" r:id="rId14"/>
    <sheet name="7.1.1" sheetId="47" r:id="rId15"/>
    <sheet name="7.1.2" sheetId="32" r:id="rId16"/>
    <sheet name="7.1.3" sheetId="44" r:id="rId17"/>
    <sheet name="7.1.4" sheetId="30" r:id="rId18"/>
    <sheet name="7.1.5" sheetId="10" r:id="rId19"/>
    <sheet name="7.1.6" sheetId="40" r:id="rId20"/>
  </sheets>
  <definedNames>
    <definedName name="_xlnm.Print_Area" localSheetId="0">'4.1.1'!$A$1:$N$19</definedName>
    <definedName name="_xlnm.Print_Area" localSheetId="1">'4.1.2'!$A$1:$J$10</definedName>
    <definedName name="_xlnm.Print_Area" localSheetId="2">'4.1.3'!$A$2:$L$10</definedName>
    <definedName name="_xlnm.Print_Area" localSheetId="3">'5.1.1'!$A$1:$AE$36</definedName>
    <definedName name="_xlnm.Print_Area" localSheetId="10">'5.2.7'!$A$1:$K$7</definedName>
    <definedName name="_xlnm.Print_Area" localSheetId="11">'6.1.1'!$A$2:$G$7</definedName>
    <definedName name="_xlnm.Print_Area" localSheetId="17">'7.1.4'!$A$2:$P$20</definedName>
    <definedName name="_xlnm.Print_Area" localSheetId="19">'7.1.6'!$A$1:$G$18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4" i="34" l="1"/>
  <c r="AE25" i="34"/>
  <c r="AE26" i="34"/>
  <c r="AE27" i="34"/>
  <c r="AE28" i="34"/>
  <c r="AE29" i="34"/>
  <c r="AE30" i="34"/>
  <c r="AE31" i="34"/>
  <c r="AE32" i="34"/>
  <c r="AE23" i="34"/>
  <c r="AD24" i="34"/>
  <c r="AD25" i="34"/>
  <c r="AD26" i="34"/>
  <c r="AD27" i="34"/>
  <c r="AD28" i="34"/>
  <c r="AD29" i="34"/>
  <c r="AD30" i="34"/>
  <c r="AD31" i="34"/>
  <c r="AD32" i="34"/>
  <c r="AD23" i="34"/>
  <c r="Z24" i="34"/>
  <c r="Z25" i="34"/>
  <c r="Z26" i="34"/>
  <c r="Z27" i="34"/>
  <c r="Z28" i="34"/>
  <c r="Z29" i="34"/>
  <c r="Z30" i="34"/>
  <c r="Z31" i="34"/>
  <c r="Z32" i="34"/>
  <c r="Z23" i="34"/>
  <c r="Y24" i="34"/>
  <c r="Y25" i="34"/>
  <c r="Y26" i="34"/>
  <c r="Y27" i="34"/>
  <c r="Y28" i="34"/>
  <c r="Y29" i="34"/>
  <c r="Y30" i="34"/>
  <c r="Y31" i="34"/>
  <c r="Y32" i="34"/>
  <c r="Y23" i="34"/>
  <c r="U24" i="34"/>
  <c r="U25" i="34"/>
  <c r="U26" i="34"/>
  <c r="U27" i="34"/>
  <c r="U28" i="34"/>
  <c r="U29" i="34"/>
  <c r="U30" i="34"/>
  <c r="U31" i="34"/>
  <c r="U32" i="34"/>
  <c r="U23" i="34"/>
  <c r="T24" i="34"/>
  <c r="T25" i="34"/>
  <c r="T26" i="34"/>
  <c r="T27" i="34"/>
  <c r="T28" i="34"/>
  <c r="T29" i="34"/>
  <c r="T30" i="34"/>
  <c r="T31" i="34"/>
  <c r="T32" i="34"/>
  <c r="T23" i="34"/>
  <c r="P24" i="34"/>
  <c r="P25" i="34"/>
  <c r="P26" i="34"/>
  <c r="P27" i="34"/>
  <c r="P28" i="34"/>
  <c r="P29" i="34"/>
  <c r="P30" i="34"/>
  <c r="P31" i="34"/>
  <c r="P32" i="34"/>
  <c r="P23" i="34"/>
  <c r="O24" i="34"/>
  <c r="O25" i="34"/>
  <c r="O26" i="34"/>
  <c r="O27" i="34"/>
  <c r="O28" i="34"/>
  <c r="O29" i="34"/>
  <c r="O30" i="34"/>
  <c r="O31" i="34"/>
  <c r="O32" i="34"/>
  <c r="O23" i="34"/>
  <c r="K24" i="34"/>
  <c r="K25" i="34"/>
  <c r="K26" i="34"/>
  <c r="K27" i="34"/>
  <c r="K28" i="34"/>
  <c r="K29" i="34"/>
  <c r="K30" i="34"/>
  <c r="K31" i="34"/>
  <c r="K32" i="34"/>
  <c r="K23" i="34"/>
  <c r="F24" i="34"/>
  <c r="F25" i="34"/>
  <c r="F26" i="34"/>
  <c r="F27" i="34"/>
  <c r="F28" i="34"/>
  <c r="F29" i="34"/>
  <c r="F30" i="34"/>
  <c r="F31" i="34"/>
  <c r="F32" i="34"/>
  <c r="F23" i="34"/>
  <c r="E24" i="34"/>
  <c r="E25" i="34"/>
  <c r="E26" i="34"/>
  <c r="E27" i="34"/>
  <c r="E28" i="34"/>
  <c r="E29" i="34"/>
  <c r="E30" i="34"/>
  <c r="E31" i="34"/>
  <c r="E32" i="34"/>
  <c r="E23" i="34"/>
  <c r="J24" i="34"/>
  <c r="J25" i="34"/>
  <c r="J26" i="34"/>
  <c r="J27" i="34"/>
  <c r="J28" i="34"/>
  <c r="J29" i="34"/>
  <c r="J30" i="34"/>
  <c r="J31" i="34"/>
  <c r="J32" i="34"/>
  <c r="J23" i="34"/>
  <c r="F7" i="1" l="1"/>
  <c r="F14" i="1" l="1"/>
  <c r="G14" i="1"/>
  <c r="S6" i="4"/>
  <c r="R6" i="4"/>
  <c r="S5" i="4"/>
  <c r="R5" i="4"/>
  <c r="S4" i="4"/>
  <c r="R4" i="4"/>
  <c r="Z13" i="34"/>
  <c r="Y13" i="34"/>
  <c r="Z12" i="34"/>
  <c r="Y12" i="34"/>
  <c r="Z11" i="34"/>
  <c r="Y11" i="34"/>
  <c r="Z10" i="34"/>
  <c r="Y10" i="34"/>
  <c r="Z9" i="34"/>
  <c r="Y9" i="34"/>
  <c r="Z8" i="34"/>
  <c r="Y8" i="34"/>
  <c r="Z7" i="34"/>
  <c r="Y7" i="34"/>
  <c r="Z6" i="34"/>
  <c r="Y6" i="34"/>
  <c r="Z5" i="34"/>
  <c r="Y5" i="34"/>
  <c r="Z4" i="34"/>
  <c r="Y4" i="34"/>
  <c r="O7" i="35"/>
  <c r="N7" i="35"/>
  <c r="O6" i="35"/>
  <c r="N6" i="35"/>
  <c r="O5" i="35"/>
  <c r="N5" i="35"/>
  <c r="O4" i="35"/>
  <c r="N4" i="35"/>
  <c r="AE30" i="33"/>
  <c r="AD30" i="33"/>
  <c r="AE29" i="33"/>
  <c r="AD29" i="33"/>
  <c r="AE28" i="33"/>
  <c r="AD28" i="33"/>
  <c r="AE27" i="33"/>
  <c r="AD27" i="33"/>
  <c r="AE13" i="33"/>
  <c r="AD13" i="33"/>
  <c r="AE12" i="33"/>
  <c r="AD12" i="33"/>
  <c r="AE11" i="33"/>
  <c r="AD11" i="33"/>
  <c r="AE10" i="33"/>
  <c r="AD10" i="33"/>
  <c r="G4" i="1"/>
  <c r="G5" i="1"/>
  <c r="G6" i="1"/>
  <c r="G7" i="1"/>
  <c r="G8" i="1"/>
  <c r="G9" i="1"/>
  <c r="G10" i="1"/>
  <c r="G11" i="1"/>
  <c r="G12" i="1"/>
  <c r="G13" i="1"/>
  <c r="G3" i="1"/>
  <c r="F4" i="1"/>
  <c r="F5" i="1"/>
  <c r="F6" i="1"/>
  <c r="F8" i="1"/>
  <c r="F9" i="1"/>
  <c r="F10" i="1"/>
  <c r="F11" i="1"/>
  <c r="F12" i="1"/>
  <c r="F13" i="1"/>
  <c r="F3" i="1"/>
  <c r="D8" i="47"/>
  <c r="D10" i="47"/>
  <c r="C10" i="47"/>
  <c r="F24" i="26"/>
  <c r="F23" i="26"/>
  <c r="F22" i="26"/>
  <c r="F16" i="30"/>
  <c r="E16" i="30"/>
  <c r="F15" i="30"/>
  <c r="E15" i="30"/>
  <c r="F14" i="30"/>
  <c r="E14" i="30"/>
  <c r="K5" i="30"/>
  <c r="K6" i="30"/>
  <c r="K4" i="30"/>
  <c r="J5" i="30"/>
  <c r="J6" i="30"/>
  <c r="J4" i="30"/>
  <c r="F5" i="29"/>
  <c r="F6" i="29"/>
  <c r="F4" i="29"/>
  <c r="E5" i="29"/>
  <c r="E6" i="29"/>
  <c r="E4" i="29"/>
  <c r="Y7" i="33"/>
  <c r="Z7" i="33"/>
  <c r="J7" i="33"/>
  <c r="AE7" i="33"/>
  <c r="AD7" i="33"/>
  <c r="AE6" i="33"/>
  <c r="AD6" i="33"/>
  <c r="AE5" i="33"/>
  <c r="AD5" i="33"/>
  <c r="AE4" i="33"/>
  <c r="AD4" i="33"/>
  <c r="Z6" i="33"/>
  <c r="Y6" i="33"/>
  <c r="Z5" i="33"/>
  <c r="Y5" i="33"/>
  <c r="Z4" i="33"/>
  <c r="Y4" i="33"/>
  <c r="U7" i="33"/>
  <c r="T7" i="33"/>
  <c r="U6" i="33"/>
  <c r="T6" i="33"/>
  <c r="U5" i="33"/>
  <c r="T5" i="33"/>
  <c r="U4" i="33"/>
  <c r="T4" i="33"/>
  <c r="P7" i="33"/>
  <c r="O7" i="33"/>
  <c r="P6" i="33"/>
  <c r="O6" i="33"/>
  <c r="P5" i="33"/>
  <c r="O5" i="33"/>
  <c r="P4" i="33"/>
  <c r="O4" i="33"/>
  <c r="K7" i="33"/>
  <c r="K6" i="33"/>
  <c r="J6" i="33"/>
  <c r="K5" i="33"/>
  <c r="J5" i="33"/>
  <c r="K4" i="33"/>
  <c r="J4" i="33"/>
  <c r="F7" i="33"/>
  <c r="E7" i="33"/>
  <c r="F6" i="33"/>
  <c r="E6" i="33"/>
  <c r="F5" i="33"/>
  <c r="E5" i="33"/>
  <c r="F4" i="33"/>
  <c r="E4" i="33"/>
  <c r="F13" i="33"/>
  <c r="E13" i="33"/>
  <c r="F12" i="33"/>
  <c r="E12" i="33"/>
  <c r="F11" i="33"/>
  <c r="E11" i="33"/>
  <c r="F10" i="33"/>
  <c r="E10" i="33"/>
  <c r="K13" i="33"/>
  <c r="J13" i="33"/>
  <c r="K12" i="33"/>
  <c r="J12" i="33"/>
  <c r="K11" i="33"/>
  <c r="J11" i="33"/>
  <c r="K10" i="33"/>
  <c r="J10" i="33"/>
  <c r="P13" i="33"/>
  <c r="O13" i="33"/>
  <c r="P12" i="33"/>
  <c r="O12" i="33"/>
  <c r="P11" i="33"/>
  <c r="O11" i="33"/>
  <c r="P10" i="33"/>
  <c r="O10" i="33"/>
  <c r="U13" i="33"/>
  <c r="T13" i="33"/>
  <c r="U12" i="33"/>
  <c r="T12" i="33"/>
  <c r="U11" i="33"/>
  <c r="T11" i="33"/>
  <c r="U10" i="33"/>
  <c r="T10" i="33"/>
  <c r="AE24" i="33"/>
  <c r="AD24" i="33"/>
  <c r="AE23" i="33"/>
  <c r="AD23" i="33"/>
  <c r="AE22" i="33"/>
  <c r="AD22" i="33"/>
  <c r="AE21" i="33"/>
  <c r="AD21" i="33"/>
  <c r="Z24" i="33"/>
  <c r="Y24" i="33"/>
  <c r="Z23" i="33"/>
  <c r="Y23" i="33"/>
  <c r="Z22" i="33"/>
  <c r="Y22" i="33"/>
  <c r="Z21" i="33"/>
  <c r="Y21" i="33"/>
  <c r="U24" i="33"/>
  <c r="T24" i="33"/>
  <c r="U23" i="33"/>
  <c r="T23" i="33"/>
  <c r="U22" i="33"/>
  <c r="T22" i="33"/>
  <c r="U21" i="33"/>
  <c r="T21" i="33"/>
  <c r="P24" i="33"/>
  <c r="O24" i="33"/>
  <c r="P23" i="33"/>
  <c r="O23" i="33"/>
  <c r="P22" i="33"/>
  <c r="O22" i="33"/>
  <c r="P21" i="33"/>
  <c r="O21" i="33"/>
  <c r="K24" i="33"/>
  <c r="J24" i="33"/>
  <c r="K23" i="33"/>
  <c r="J23" i="33"/>
  <c r="K22" i="33"/>
  <c r="J22" i="33"/>
  <c r="K21" i="33"/>
  <c r="J21" i="33"/>
  <c r="F24" i="33"/>
  <c r="E24" i="33"/>
  <c r="F23" i="33"/>
  <c r="E23" i="33"/>
  <c r="F22" i="33"/>
  <c r="E22" i="33"/>
  <c r="F21" i="33"/>
  <c r="E21" i="33"/>
  <c r="F30" i="33"/>
  <c r="E30" i="33"/>
  <c r="F29" i="33"/>
  <c r="E29" i="33"/>
  <c r="F28" i="33"/>
  <c r="E28" i="33"/>
  <c r="F27" i="33"/>
  <c r="E27" i="33"/>
  <c r="K30" i="33"/>
  <c r="J30" i="33"/>
  <c r="K29" i="33"/>
  <c r="J29" i="33"/>
  <c r="K28" i="33"/>
  <c r="J28" i="33"/>
  <c r="K27" i="33"/>
  <c r="J27" i="33"/>
  <c r="P30" i="33"/>
  <c r="O30" i="33"/>
  <c r="P29" i="33"/>
  <c r="O29" i="33"/>
  <c r="P28" i="33"/>
  <c r="O28" i="33"/>
  <c r="P27" i="33"/>
  <c r="O27" i="33"/>
  <c r="T28" i="33"/>
  <c r="U28" i="33"/>
  <c r="T29" i="33"/>
  <c r="U29" i="33"/>
  <c r="T30" i="33"/>
  <c r="U30" i="33"/>
  <c r="U27" i="33"/>
  <c r="T27" i="33"/>
  <c r="M6" i="4"/>
  <c r="L6" i="4"/>
  <c r="M5" i="4"/>
  <c r="L5" i="4"/>
  <c r="M4" i="4"/>
  <c r="L4" i="4"/>
  <c r="K13" i="34"/>
  <c r="J13" i="34"/>
  <c r="K12" i="34"/>
  <c r="J12" i="34"/>
  <c r="K11" i="34"/>
  <c r="J11" i="34"/>
  <c r="K10" i="34"/>
  <c r="J10" i="34"/>
  <c r="K9" i="34"/>
  <c r="J9" i="34"/>
  <c r="K8" i="34"/>
  <c r="J8" i="34"/>
  <c r="K7" i="34"/>
  <c r="J7" i="34"/>
  <c r="K6" i="34"/>
  <c r="J6" i="34"/>
  <c r="K5" i="34"/>
  <c r="J5" i="34"/>
  <c r="K4" i="34"/>
  <c r="J4" i="34"/>
  <c r="F13" i="34"/>
  <c r="E13" i="34"/>
  <c r="F12" i="34"/>
  <c r="E12" i="34"/>
  <c r="F11" i="34"/>
  <c r="E11" i="34"/>
  <c r="F10" i="34"/>
  <c r="E10" i="34"/>
  <c r="F9" i="34"/>
  <c r="E9" i="34"/>
  <c r="F8" i="34"/>
  <c r="E8" i="34"/>
  <c r="F7" i="34"/>
  <c r="E7" i="34"/>
  <c r="F6" i="34"/>
  <c r="E6" i="34"/>
  <c r="F5" i="34"/>
  <c r="E5" i="34"/>
  <c r="F4" i="34"/>
  <c r="E4" i="34"/>
  <c r="P13" i="34"/>
  <c r="O13" i="34"/>
  <c r="P12" i="34"/>
  <c r="O12" i="34"/>
  <c r="P11" i="34"/>
  <c r="O11" i="34"/>
  <c r="P10" i="34"/>
  <c r="O10" i="34"/>
  <c r="P9" i="34"/>
  <c r="O9" i="34"/>
  <c r="P8" i="34"/>
  <c r="O8" i="34"/>
  <c r="P7" i="34"/>
  <c r="O7" i="34"/>
  <c r="P6" i="34"/>
  <c r="O6" i="34"/>
  <c r="P5" i="34"/>
  <c r="O5" i="34"/>
  <c r="P4" i="34"/>
  <c r="O4" i="34"/>
  <c r="K7" i="35"/>
  <c r="J7" i="35"/>
  <c r="K6" i="35"/>
  <c r="J6" i="35"/>
  <c r="K5" i="35"/>
  <c r="J5" i="35"/>
  <c r="K4" i="35"/>
  <c r="J4" i="35"/>
  <c r="F5" i="35"/>
  <c r="F6" i="35"/>
  <c r="F7" i="35"/>
  <c r="F4" i="35"/>
  <c r="E5" i="35"/>
  <c r="E6" i="35"/>
  <c r="E7" i="35"/>
  <c r="E4" i="35"/>
  <c r="G5" i="4"/>
  <c r="G6" i="4"/>
  <c r="G4" i="4"/>
  <c r="F5" i="4"/>
  <c r="F6" i="4"/>
  <c r="F4" i="4"/>
  <c r="F5" i="2"/>
  <c r="F6" i="2"/>
  <c r="F7" i="2"/>
  <c r="F4" i="2"/>
  <c r="E5" i="2"/>
  <c r="E6" i="2"/>
  <c r="E7" i="2"/>
  <c r="E4" i="2"/>
</calcChain>
</file>

<file path=xl/sharedStrings.xml><?xml version="1.0" encoding="utf-8"?>
<sst xmlns="http://schemas.openxmlformats.org/spreadsheetml/2006/main" count="496" uniqueCount="226">
  <si>
    <t>Index</t>
  </si>
  <si>
    <t>Destinations of year 12 completers</t>
  </si>
  <si>
    <t>Year</t>
  </si>
  <si>
    <t>Aboriginal (%)</t>
  </si>
  <si>
    <t>Aboriginal (n)</t>
  </si>
  <si>
    <t>Gap</t>
  </si>
  <si>
    <t>Rate Ratio</t>
  </si>
  <si>
    <t>Source: Department of Education and Training data.</t>
  </si>
  <si>
    <t>Aboriginal</t>
  </si>
  <si>
    <t xml:space="preserve">Data quality statement: Note - No 'all Victoria' comparison rate or number is available as only Aboriginal and/or Torres Strait Islander children and Children known to child protection are funded to participate in Early Start Kindergarten or Access to Early Learning programs. </t>
  </si>
  <si>
    <t>All</t>
  </si>
  <si>
    <t>Source: Australian Early Developmental Census (Victoria only)</t>
  </si>
  <si>
    <t>Definition: Proportion of children vulnerable on one or more domain of the Australian Early Development Census, undertaken every three years.</t>
  </si>
  <si>
    <t>Grade</t>
  </si>
  <si>
    <t>Year 3</t>
  </si>
  <si>
    <t>Year 5</t>
  </si>
  <si>
    <t>Year 7</t>
  </si>
  <si>
    <t>Year 9</t>
  </si>
  <si>
    <t>Source: Department of Education and Training data (Attitudes to School Survey)</t>
  </si>
  <si>
    <t>Data quality statement: In 2017, the Attitudes to School survey was redesigned and as such cannot be compaired to earlier years.</t>
  </si>
  <si>
    <t>Year 1</t>
  </si>
  <si>
    <t>Year 2</t>
  </si>
  <si>
    <t>Year 4</t>
  </si>
  <si>
    <t>Year 10</t>
  </si>
  <si>
    <t>Year 6</t>
  </si>
  <si>
    <t>Year 8</t>
  </si>
  <si>
    <t>Number of schools (n)</t>
  </si>
  <si>
    <t>Proportion of all schools (%)</t>
  </si>
  <si>
    <t>Definition: The number of Aboriginal people reported to be on school councils of Victorian Government schools, and the number of Victorian Government schools reporting to have a least one Aboriginal person on their School Council, as reported by the school through the Supplementary School Census</t>
  </si>
  <si>
    <t>Data quality statement: data is self-reported by schools</t>
  </si>
  <si>
    <t>Not stated</t>
  </si>
  <si>
    <t>Schools teaching an Aboriginal language (n)</t>
  </si>
  <si>
    <t>Enrolments in Aboriginal languages in Victorian government schools, 2012-2018</t>
  </si>
  <si>
    <t>Primary schools</t>
  </si>
  <si>
    <t>Secondary schools</t>
  </si>
  <si>
    <t>Total</t>
  </si>
  <si>
    <t>Source: Department of Education and Training data</t>
  </si>
  <si>
    <t>Schools having undertaken cultural safety training (n)</t>
  </si>
  <si>
    <t>Schools having undertaken cultural safety training (%)</t>
  </si>
  <si>
    <t>Definition: The number of schools having undertaken Cultural Understanding and Safety Training, a funded DET initiative.</t>
  </si>
  <si>
    <t>Data quality statement: Cells in this table have been randomly adjusted to avoid the release of confidential data. No reliance should be placed on small cells.</t>
  </si>
  <si>
    <t>Aboriginal students (n)</t>
  </si>
  <si>
    <t>Note: From 2014 onwards, students were not permitted to complete both the VCE and VCAL in the same year.</t>
  </si>
  <si>
    <t>Non-Aboriginal</t>
  </si>
  <si>
    <t xml:space="preserve">In Education or Training </t>
  </si>
  <si>
    <t>Bachelor degree</t>
  </si>
  <si>
    <t>Certificates/
diplomas</t>
  </si>
  <si>
    <t>Not in Education or Training</t>
  </si>
  <si>
    <t>Employed</t>
  </si>
  <si>
    <t>Aboriginal status</t>
  </si>
  <si>
    <t>Total VET graduates employed and/or in further study (%)</t>
  </si>
  <si>
    <t>Total VET graduates employed after training (%)</t>
  </si>
  <si>
    <t>Total VET graduates in further study after training (%)</t>
  </si>
  <si>
    <t>Government-funded VET graduates employed and/or in further study (%)</t>
  </si>
  <si>
    <t>Government-funded VET graduates employed after training (%)</t>
  </si>
  <si>
    <t>Government-funded VET graduates in further study after training (%)</t>
  </si>
  <si>
    <t>Defintion: The kindergarten participation rate represents the number of children enrolled in first year kindergarten as a percentage of Victoria’s Year Before School population.</t>
  </si>
  <si>
    <t>Table 4.1.1. Number and proportion of eligible children enrolled in a funded four-year-old kindergarten program in the year before school</t>
  </si>
  <si>
    <t>Table 4.1.2. Number of children funded to participate in Early Start Kindergarten</t>
  </si>
  <si>
    <t>All Victorians (%)</t>
  </si>
  <si>
    <t>Rate ratio</t>
  </si>
  <si>
    <t>Number of Aboriginal persons on councils (n)</t>
  </si>
  <si>
    <t>Table 5.2.3. Number of Aboriginal People on school councils</t>
  </si>
  <si>
    <t>Table 5.2.4. Proportion of students who report experiencing bullying at school</t>
  </si>
  <si>
    <t>Aboriginal students (%)</t>
  </si>
  <si>
    <t>All students (%)</t>
  </si>
  <si>
    <t>Non-Aboriginal students (%)</t>
  </si>
  <si>
    <t>Table 6.1.1. Proportion of young people aged 20-24 with Year 12 or equivalent</t>
  </si>
  <si>
    <t>Table 6.1.2. Apparent retention rates for students in Years 10 to 12</t>
  </si>
  <si>
    <t>Table 6.1.3. Number of Aboriginal students who complete the VCE, VCAL or VET in Schools Certificate</t>
  </si>
  <si>
    <t>Definition: Total VET graduates includes graduates in receipt of government-funding and fee-for-service graduates. It excludes fee-for-service graduates who completed their VET outside Australia.</t>
  </si>
  <si>
    <t>Barring Djinang Internship Program</t>
  </si>
  <si>
    <t>Summer 2017/18</t>
  </si>
  <si>
    <t>Summer 2018/19</t>
  </si>
  <si>
    <t>Aboriginal pathway into the Victorian Government graduate program</t>
  </si>
  <si>
    <t>Program</t>
  </si>
  <si>
    <t xml:space="preserve">Note: Data are not available prior to 2009 </t>
  </si>
  <si>
    <t>Aboriginal includes Aboriginal, Torres Strait Islander, Aboriginal and Torres Strait Islander respondents.</t>
  </si>
  <si>
    <t>Note: Columns may not add to 100 per cent due to rounding.</t>
  </si>
  <si>
    <t>Intake</t>
  </si>
  <si>
    <t>Current or completed</t>
  </si>
  <si>
    <t>Table 7.1.6. Proportion of graduates and cadets employed in VPS; retention, progression and satisfaction</t>
  </si>
  <si>
    <t>Apprenticeship/traineeship</t>
  </si>
  <si>
    <t>Table 4.1.3. Proportion of children vulnerable on one or more domain on the Australian Early Development Census</t>
  </si>
  <si>
    <t xml:space="preserve">Definition: Number and proportion Aboriginal and Torres Strait Islander children funded to participate in Early Start Kindergarten or Access to Early Learning </t>
  </si>
  <si>
    <t xml:space="preserve">All students (%) </t>
  </si>
  <si>
    <t>Years 4 to 6</t>
  </si>
  <si>
    <t>Years 10 to 12</t>
  </si>
  <si>
    <t>Years 4 to 12</t>
  </si>
  <si>
    <t>Gap (%)</t>
  </si>
  <si>
    <t xml:space="preserve">Source: National Assessment Program, Literacy and Numeracy, Achievement in Reading, Writing, Language Conventions and Numeracy, National Report, ACARA </t>
  </si>
  <si>
    <t>Non-Aboriginal (n)</t>
  </si>
  <si>
    <t>Non-Aboriginal (%)</t>
  </si>
  <si>
    <t>Not stated (n)</t>
  </si>
  <si>
    <t>Data Source: Census of Population and Housing, 2006, 2011 and 2016, TableBuilder</t>
  </si>
  <si>
    <t>Aboriginal (n) aged 20 to 64</t>
  </si>
  <si>
    <t>Non-Aboriginal (n) aged 20 to 64</t>
  </si>
  <si>
    <t>Table 7.1.4a Proportion of 20-64 year-olds with qualifications at Certificate III level or above, 2006 to 2016</t>
  </si>
  <si>
    <t>Table 7.1.4b Proportion of 20-64 year-olds with non­school qualification at Certificate III level or above and/or currently studying at Certificate III level or above, 2006 to 2016</t>
  </si>
  <si>
    <t>2016 data source: Census of Population and Housing, 2016, TableBuilder</t>
  </si>
  <si>
    <t>Staff category</t>
  </si>
  <si>
    <t>Education Support</t>
  </si>
  <si>
    <t>Teachers</t>
  </si>
  <si>
    <t>Principals</t>
  </si>
  <si>
    <t>Proportion of all school based education workers that identify as Aboriginal - FTE (%)</t>
  </si>
  <si>
    <t>Note: Education Support include the Koorie Engagement Support Officers which are positions that are not based in schools.</t>
  </si>
  <si>
    <t>Counting: Full Time Equivalance (FTE) positions.</t>
  </si>
  <si>
    <t>Table 5.2.5b. Number and proportion of Aboriginal Victorians working in the Education and training sector</t>
  </si>
  <si>
    <t>Number of school based education workers - FTE (n)</t>
  </si>
  <si>
    <t>Fully engaged</t>
  </si>
  <si>
    <t>Not Engaged</t>
  </si>
  <si>
    <t>Engagement status undetermined/Not Stated</t>
  </si>
  <si>
    <t>Table 7.1.2. Proportion of 17-24 year old school leavers participating in full-time education and training and/or employment, 2016</t>
  </si>
  <si>
    <r>
      <t>Partially engaged</t>
    </r>
    <r>
      <rPr>
        <b/>
        <vertAlign val="superscript"/>
        <sz val="9"/>
        <rFont val="Arial"/>
        <family val="2"/>
      </rPr>
      <t>(a)</t>
    </r>
  </si>
  <si>
    <t>Level of engagement in education, training and/or employment</t>
  </si>
  <si>
    <r>
      <t xml:space="preserve">(a) Includes </t>
    </r>
    <r>
      <rPr>
        <i/>
        <sz val="8"/>
        <rFont val="Arial"/>
        <family val="2"/>
      </rPr>
      <t>Partially engaged</t>
    </r>
    <r>
      <rPr>
        <sz val="8"/>
        <rFont val="Arial"/>
        <family val="2"/>
      </rPr>
      <t xml:space="preserve"> and </t>
    </r>
    <r>
      <rPr>
        <i/>
        <sz val="8"/>
        <rFont val="Arial"/>
        <family val="2"/>
      </rPr>
      <t>At least partially engaged</t>
    </r>
    <r>
      <rPr>
        <sz val="8"/>
        <rFont val="Arial"/>
        <family val="2"/>
      </rPr>
      <t>.</t>
    </r>
  </si>
  <si>
    <t>Given the small target population for this data, rates are more likely to be unstable and fluctuate over time</t>
  </si>
  <si>
    <t>Counting: persons by place of usual residence</t>
  </si>
  <si>
    <r>
      <t xml:space="preserve">Definition: Industry of employment </t>
    </r>
    <r>
      <rPr>
        <i/>
        <sz val="8"/>
        <color theme="1"/>
        <rFont val="Arial"/>
        <family val="2"/>
      </rPr>
      <t>Education and Training</t>
    </r>
    <r>
      <rPr>
        <sz val="8"/>
        <color theme="1"/>
        <rFont val="Arial"/>
        <family val="2"/>
      </rPr>
      <t xml:space="preserve"> (ANZSIC06) (IND06P) - 1 Digit</t>
    </r>
  </si>
  <si>
    <r>
      <rPr>
        <i/>
        <sz val="8"/>
        <color theme="1"/>
        <rFont val="Arial"/>
        <family val="2"/>
      </rPr>
      <t>NILFET</t>
    </r>
    <r>
      <rPr>
        <sz val="8"/>
        <color theme="1"/>
        <rFont val="Arial"/>
        <family val="2"/>
      </rPr>
      <t>; Not in Labour Force, Education or Training</t>
    </r>
  </si>
  <si>
    <t>Aboriginal completions (n)</t>
  </si>
  <si>
    <t>Non-Aboriginal completions (n)</t>
  </si>
  <si>
    <t>Enrolments as a proportion of Aboriginal population (%)</t>
  </si>
  <si>
    <t>Completions as a proportion of Aboriginal population (%)</t>
  </si>
  <si>
    <t>Enrolments as a proportion of Non-Aboriginal population (%)</t>
  </si>
  <si>
    <t>Completions as a proportion of Non-Aboriginal population (%)</t>
  </si>
  <si>
    <t>University</t>
  </si>
  <si>
    <r>
      <t>VET</t>
    </r>
    <r>
      <rPr>
        <b/>
        <vertAlign val="superscript"/>
        <sz val="9"/>
        <rFont val="Arial"/>
        <family val="2"/>
      </rPr>
      <t>(a)</t>
    </r>
  </si>
  <si>
    <t>(a) VET training providers includes TAFE institutes, Community education providers, Enterprise providers and private training providers. Schools are excluded.</t>
  </si>
  <si>
    <t>Source: National Centre for Vocational Education Research (NCVER) VOCSTATS (unpublished)</t>
  </si>
  <si>
    <t>Definition: top three bands above the national minimum standard for the given year of schooling</t>
  </si>
  <si>
    <t>Defintion: Attendance rate is defined as the number of actual full-time equivalent student-days attended by full-time students in Years 1-10 as a percentage of the total number of possible student-days attended over the period.</t>
  </si>
  <si>
    <t xml:space="preserve">Attendance level is defined as the proportion of full time students in Years 1-10 whose attendance rate in Semester 1 is equal to or greater than 90 per cent. </t>
  </si>
  <si>
    <t>Data quality statement: National data on the student attendance level is available from the 2015 reporting year.</t>
  </si>
  <si>
    <t>Care should be taken in comparing attendance rates and levels across school years and jurisdictions given the very different number of students on whom these data is calculated.</t>
  </si>
  <si>
    <t>Table 5.2.7. Number and proportion of government schools having undertaken Cultural Understanding and Safety Training</t>
  </si>
  <si>
    <t>Table 5.2.6. Number of schools teaching an Aboriginal language</t>
  </si>
  <si>
    <t>Table 7.1.5. Proportion of 20-64 year old government-funded and total VET graduates employed and/or in further study after training</t>
  </si>
  <si>
    <t>Looking for work or NILFET</t>
  </si>
  <si>
    <t>Source: ABS Census of Population and Housing 2006, 2011 and 2016; ABS TableBuilder</t>
  </si>
  <si>
    <t>Source: Australian Cirriculum Assessment and Reporting Authority (ACARA) National Student Attendance Data Collection</t>
  </si>
  <si>
    <t>For Year 3, the top three bands above the national minimum standard includes bands 4 to 6 inclusive.</t>
  </si>
  <si>
    <t>For Year 7, the top three bands above the national minimum standard includes bands 7 to 9 inclusive.</t>
  </si>
  <si>
    <t>For Year 5, the top three bands above the national minimum standard includes bands 6 to 8 inclusive.</t>
  </si>
  <si>
    <t>For Year 9, the top three bands above the national minimum standard includes bands 8 to 10 inclusive.</t>
  </si>
  <si>
    <t>Table 5.1.1b. Percentage of students in top three bands – Numeracy (NAPLAN) in Year 3, 5, 7 and 9, 2008 to 2018</t>
  </si>
  <si>
    <t>Note: All counts output from TableBuilder have been randomly adjusted by the ABS to avoid the release of confidential data.</t>
  </si>
  <si>
    <t>Source: National Assessment Program, Literacy and Numeracy (NAPLAN), Achievement in Reading, Writing, Language Conventions and Numeracy, National Report, Australian Cirriculum Assessment and Reporting Authority (ACARA)</t>
  </si>
  <si>
    <t>Source: ABS Census of Population and Housing 2016; ABS Tablebuilder</t>
  </si>
  <si>
    <t>Summation: student's place of usual residence is equal to Victoria</t>
  </si>
  <si>
    <t xml:space="preserve">Graduates ‘employed after training’ and graduates ‘in further study after training’ are subsets of graduates who are ‘employed and/or in further study’. Graduates can be both employed and engaged in further study. </t>
  </si>
  <si>
    <t>Table 7.1.1. Destinations of year 12 completers, 2009 and 2018</t>
  </si>
  <si>
    <t>Years 7 to 9</t>
  </si>
  <si>
    <t>Number of school based education workers that identify as Aboriginal - FTE (n)</t>
  </si>
  <si>
    <t xml:space="preserve">Unknown includes respondents who selected 'unknown' Aboriginal and/or Torres Strait Islander status and those who did not answer the question in the survey. </t>
  </si>
  <si>
    <t>Aboriginal enrolments (n)</t>
  </si>
  <si>
    <t>Non-Aboriginal enrolments (%)</t>
  </si>
  <si>
    <t xml:space="preserve">Aboriginal and Torres Strait Islander (Koori) Graduate Scheme </t>
  </si>
  <si>
    <t>Sourced from: ABS (unpublished) Census of Population and Housing 2006, 2011 and 2016; SCRGSP 2018, National Agreement Performance Information 2016-17: National Aboriginal Reform Agreement, table NIRA.12.1.</t>
  </si>
  <si>
    <t>Defintion: QALLP Non-School Qualification: Level of Education (Certificate III and above) by INGP Aboriginal Status by STATE (UR)</t>
  </si>
  <si>
    <t>Defintion: C3SP Attainment of Certificate III or higher or Working Towards a Non-School Qualification by INGP Aboriginal Status by STATE (UR)</t>
  </si>
  <si>
    <t>2006 and 2011 data source: Overcoming Indigenous Disadvantage 2016 report, Table 4A.8.1 and 4A.8.2 [ABS (unpublished) Census of Population and Housing 2006 and 2011].</t>
  </si>
  <si>
    <t>Description: The number of Victorian Government schools teaching an Aboriginal language program.</t>
  </si>
  <si>
    <t>Data quality statement: It is not currently possible to calculate actual retention rates. There are a number of reasons why apparent rates may differ from actual rates, why they may differ between states and territories and between school sectors, and why apparent retention rates by state and/or sector may exceed 100 per cent. These reasons include, but are not limited to: students progressing at a faster or slower than the expected rate of one school year/grade per yearstudents changing between full-time or part-time study migration (interstate/international) students changing schools across state/territory boundaries students transferring between school sectors enrolment policies, which contribute to different age/year level structures between states and territories, and age/year level requirements for leaving school the availability of approved alternatives to senior schooling, which may vary across states and territories.</t>
  </si>
  <si>
    <t>(a) Excludes 10 participants from the school based traineeship program with Victoria Police.</t>
  </si>
  <si>
    <t>Youth Employment Scheme (YES) Trainee Program</t>
  </si>
  <si>
    <t>(a) ABS population estimates based on the 2011 Census have been used to calculate the 2018 Aboriginal Early Start Kindergarten participation rate to maintain consistency with previous years and to reflect the rate published in the Early Start Kindergarten &amp; Access to Early Learning Annual Participation Report 2018. The Department of Education and Training has since recalculated this rate using rebased population estimate based on the 2016 Census. Using this data, the 2018 Aboriginal Early Start Kindergarten participation rate is 60.8 per cent. Backdating data from previous years to show the trend is not currently possible but will be included in 2020 reporting.</t>
  </si>
  <si>
    <t>Year 4–6</t>
  </si>
  <si>
    <t>Year 7–9</t>
  </si>
  <si>
    <t>Year 10–12</t>
  </si>
  <si>
    <t>Table 5.1.1a. Percentage of students in top three bands – Literacy (NAPLAN) in Year 3, 5, 7 and 9, 2008 to 2019</t>
  </si>
  <si>
    <t>2019</t>
  </si>
  <si>
    <t>Table 5.2.2. Student attendance rates in government schools, 2015 to 2019</t>
  </si>
  <si>
    <t>Summer 2019/20</t>
  </si>
  <si>
    <t xml:space="preserve">Source: ROGS 2020; Total VET graduates from Table 5A.17 [NCVER unpublished, Australian vocational education and training statistics: VET student outcomes]
</t>
  </si>
  <si>
    <t>Government-funded VET graduates from Table 5A.18 [NCVER unpublished, Australian vocational education and training statistics: government-funded student outcomes ]</t>
  </si>
  <si>
    <t>From 2019, the Student Outcomes Survey only collects data on students who completed nationally recognised VET delivered by RTOs in Australia during 2018.</t>
  </si>
  <si>
    <t xml:space="preserve"> The exclusion of non-nationally recognised training represents a change in the survey scope compared with prior years. The revised survey scope has no statistically significant effect on the national survey results, as such the revised scope was not applied to the estimates prior to 2019.</t>
  </si>
  <si>
    <t>Defintion: The apparent retention rate is an indicative measure of the number of full-time school students in a designated year level of schooling as a percentage of their respective cohort group in a base year. For example, the apparent retention rate for Year 10 – Year 12, 2017, is the number of students in Year 12, 2017 as a percentage of the number of students in that cohort in Year 10 in 2015 (the base year), two years earlier. Part-time and ungraded students are not included in calculations of apparent retention rates.</t>
  </si>
  <si>
    <t>Source: Aboriginal VCE students and their completion programs, 2011-2019, Victorian Curriculum and Assessment Authority (VCAA)</t>
  </si>
  <si>
    <t xml:space="preserve">Please note that figures for 2018 have been revised as numbers are reliant on Area reporting </t>
  </si>
  <si>
    <t>(b) As at 30 June 2020</t>
  </si>
  <si>
    <r>
      <t>Table 7.1.3. Participation and completion of Victorian 18-24 year olds in VET</t>
    </r>
    <r>
      <rPr>
        <b/>
        <vertAlign val="superscript"/>
        <sz val="10"/>
        <color theme="1"/>
        <rFont val="Arial"/>
        <family val="2"/>
      </rPr>
      <t>(a)</t>
    </r>
    <r>
      <rPr>
        <b/>
        <sz val="10"/>
        <color theme="1"/>
        <rFont val="Arial"/>
        <family val="2"/>
      </rPr>
      <t xml:space="preserve"> or University studies, by Aboriginal status</t>
    </r>
  </si>
  <si>
    <r>
      <t>2019</t>
    </r>
    <r>
      <rPr>
        <vertAlign val="superscript"/>
        <sz val="9"/>
        <rFont val="Arial"/>
        <family val="2"/>
      </rPr>
      <t>(a)</t>
    </r>
  </si>
  <si>
    <r>
      <t>2020</t>
    </r>
    <r>
      <rPr>
        <vertAlign val="superscript"/>
        <sz val="9"/>
        <rFont val="Arial"/>
        <family val="2"/>
      </rPr>
      <t>(b)</t>
    </r>
  </si>
  <si>
    <t>Note: 2019 rates are calculated using ABS estimated resident population estimates which are based on the 2016 census data, while the historical figures (i.e. 2013-2018) are based on 2011 census estimates. Prior to 2013 the calculation of the total kindergarten participation rate was based on different assumptions to the Aboriginal participation rate. The figures in the above table may differ to those in previous reports.</t>
  </si>
  <si>
    <t xml:space="preserve">Aboriginal (%) </t>
  </si>
  <si>
    <t xml:space="preserve">All Victoria (%) </t>
  </si>
  <si>
    <t>Non-Aboriginal enrolments (n)</t>
  </si>
  <si>
    <t>Enrolments as a proportion of Aboriginal 18-24 year old population (%)</t>
  </si>
  <si>
    <t>Completions as a proportion of Aboriginal 18-24 year old population (%)</t>
  </si>
  <si>
    <t>Enrolments as a proportion of Non-Aboriginal 18-24 year old population (%)</t>
  </si>
  <si>
    <t>Completions as a proportion of Non-Aboriginal 18-24 year old population (%)</t>
  </si>
  <si>
    <r>
      <t>Non-university</t>
    </r>
    <r>
      <rPr>
        <b/>
        <vertAlign val="superscript"/>
        <sz val="9"/>
        <rFont val="Arial"/>
        <family val="2"/>
      </rPr>
      <t>(a)</t>
    </r>
    <r>
      <rPr>
        <b/>
        <sz val="9"/>
        <rFont val="Arial"/>
        <family val="2"/>
      </rPr>
      <t xml:space="preserve"> VET provider</t>
    </r>
  </si>
  <si>
    <r>
      <t>2019</t>
    </r>
    <r>
      <rPr>
        <b/>
        <vertAlign val="superscript"/>
        <sz val="9"/>
        <rFont val="Arial"/>
        <family val="2"/>
      </rPr>
      <t>b</t>
    </r>
  </si>
  <si>
    <t>(b) 2019 completion numbers are preliminary.</t>
  </si>
  <si>
    <t>VET studies at Universities</t>
  </si>
  <si>
    <t>Table 5.2.2. Student attendance rates in government schools, 2014 to 2019</t>
  </si>
  <si>
    <t>Attendance rate is defined as the number of actual full-time equivalent student-days attended by full-time students in Years 1-10 as a percentage of the total number of possible student-days attended over the period</t>
  </si>
  <si>
    <t>For the 2014 and 2015 reporting years, geolocation is reported as agreed by the Ministerial Council on Education, Employment, Training and Youth Affairs (MCEETYA) in 2004. From the 2016 reporting year, geolocation is reported as the Australian Bureau of Statistics Remoteness Area.</t>
  </si>
  <si>
    <r>
      <t>National data on the student attendance rate is available from the 2014 reporting year. For data on attendance rates before 2014 by state and territory by school sector see previous editions of the </t>
    </r>
    <r>
      <rPr>
        <i/>
        <sz val="8"/>
        <color rgb="FF000000"/>
        <rFont val="Arial"/>
        <family val="2"/>
      </rPr>
      <t>National Report on Schooling in Australia</t>
    </r>
    <r>
      <rPr>
        <sz val="8"/>
        <color rgb="FF000000"/>
        <rFont val="Arial"/>
        <family val="2"/>
      </rPr>
      <t>.</t>
    </r>
  </si>
  <si>
    <t xml:space="preserve">Notes and caveats: </t>
  </si>
  <si>
    <r>
      <rPr>
        <b/>
        <sz val="8"/>
        <color rgb="FF1F1F11"/>
        <rFont val="Arial"/>
        <family val="2"/>
      </rPr>
      <t>Source:</t>
    </r>
    <r>
      <rPr>
        <sz val="8"/>
        <color rgb="FF1F1F11"/>
        <rFont val="Arial"/>
        <family val="2"/>
      </rPr>
      <t xml:space="preserve"> Australian Cirriculum Assessment and Reporting Authority (ACARA) National Student Attendance Data Collection</t>
    </r>
  </si>
  <si>
    <t>Table 5.2.1. Proportion of students who feel connected to their school, by year level</t>
  </si>
  <si>
    <t xml:space="preserve">Source: Department of Education, Skills and Employment (Cth) </t>
  </si>
  <si>
    <t>b. Aboriginal students as a proportion of total Victorian onshore students</t>
  </si>
  <si>
    <t>c. Aboriginal students as a proportion of total Victorian students who completed an award course</t>
  </si>
  <si>
    <t>a. Aboriginal students as a proportion of total commencing Victorian onshore students</t>
  </si>
  <si>
    <t>All commencing students (n)</t>
  </si>
  <si>
    <t>Aboriginal commencing students (n)</t>
  </si>
  <si>
    <t>All students (n)</t>
  </si>
  <si>
    <t>All award course completion (n)</t>
  </si>
  <si>
    <t>Aboriginal award course completion (n)</t>
  </si>
  <si>
    <r>
      <t>Aboriginal attainment rate (%)</t>
    </r>
    <r>
      <rPr>
        <b/>
        <vertAlign val="superscript"/>
        <sz val="9"/>
        <color theme="1"/>
        <rFont val="Arial"/>
        <family val="2"/>
      </rPr>
      <t>c</t>
    </r>
  </si>
  <si>
    <r>
      <t>Aboriginal access rate (%)</t>
    </r>
    <r>
      <rPr>
        <b/>
        <vertAlign val="superscript"/>
        <sz val="9"/>
        <color theme="1"/>
        <rFont val="Arial"/>
        <family val="2"/>
      </rPr>
      <t>a</t>
    </r>
  </si>
  <si>
    <r>
      <t>Aboriginal participation rate (%)</t>
    </r>
    <r>
      <rPr>
        <b/>
        <vertAlign val="superscript"/>
        <sz val="9"/>
        <color theme="1"/>
        <rFont val="Arial"/>
        <family val="2"/>
      </rPr>
      <t>b</t>
    </r>
  </si>
  <si>
    <t>Table 7.1.3 (a) (c) Participation and completion of Victorian 18-24 year olds in VET studies, by Aboriginal status</t>
  </si>
  <si>
    <t xml:space="preserve">7.1.3 (b) (d) University access, participation and course completion, Victoria </t>
  </si>
  <si>
    <t>Source: Department of Education and Training, Victoria</t>
  </si>
  <si>
    <t>Source: Department of Education and Training, Victoria (2018 and 2019 Supplementary School Census)</t>
  </si>
  <si>
    <t>Source: Department of Education and Training, Victoria (Attitudes to School survey)</t>
  </si>
  <si>
    <t>Source: Department of Education and Training, Victoria (On Track survey).</t>
  </si>
  <si>
    <t>Aboriginal population estimates used as the denominator to calculate the kindergarten participation rate is subject to a margin for error and should be interpreted with some caution.</t>
  </si>
  <si>
    <t>*Data is for government school sector only</t>
  </si>
  <si>
    <t>New data is not available</t>
  </si>
  <si>
    <t>Table 5.2.5a. Number and proportion of school-based Aboriginal education workers across all schools, at June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</si>
</sst>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C09]#,##0.00;[Red]&quot;-&quot;[$$-C09]#,##0.00"/>
    <numFmt numFmtId="166" formatCode="0.0"/>
    <numFmt numFmtId="167" formatCode="0.0%"/>
    <numFmt numFmtId="168" formatCode="#,##0.0"/>
    <numFmt numFmtId="169" formatCode="_-* #,##0_-;\-* #,##0_-;_-* &quot;-&quot;??_-;_-@_-"/>
    <numFmt numFmtId="170" formatCode="#0.0;\-#0.0;&quot;–&quot;"/>
    <numFmt numFmtId="171" formatCode="_(* #,##0_);_(* \(#,##0\);_(* &quot;-&quot;??_);_(@_)"/>
  </numFmts>
  <fonts count="97">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color theme="0"/>
      <name val="Calibri"/>
      <family val="2"/>
      <scheme val="minor"/>
    </font>
    <font>
      <sz val="11"/>
      <color rgb="FF000000"/>
      <name val="Calibri"/>
      <family val="2"/>
      <scheme val="minor"/>
    </font>
    <font>
      <sz val="10"/>
      <name val="Arial"/>
      <family val="2"/>
    </font>
    <font>
      <sz val="12"/>
      <name val="Arial"/>
      <family val="2"/>
    </font>
    <font>
      <b/>
      <sz val="11"/>
      <color rgb="FF000000"/>
      <name val="Calibri"/>
      <family val="2"/>
      <scheme val="minor"/>
    </font>
    <font>
      <sz val="8"/>
      <name val="Arial"/>
      <family val="2"/>
    </font>
    <font>
      <b/>
      <sz val="9"/>
      <color rgb="FF000000"/>
      <name val="Arial"/>
      <family val="2"/>
    </font>
    <font>
      <b/>
      <sz val="9"/>
      <color theme="1"/>
      <name val="Arial"/>
      <family val="2"/>
    </font>
    <font>
      <sz val="9"/>
      <color rgb="FF000000"/>
      <name val="Arial"/>
      <family val="2"/>
    </font>
    <font>
      <sz val="11"/>
      <color theme="1"/>
      <name val="Arial"/>
      <family val="2"/>
    </font>
    <font>
      <b/>
      <sz val="11"/>
      <color theme="1"/>
      <name val="Arial"/>
      <family val="2"/>
    </font>
    <font>
      <sz val="9"/>
      <color theme="1"/>
      <name val="Arial"/>
      <family val="2"/>
    </font>
    <font>
      <sz val="8"/>
      <color theme="1"/>
      <name val="Arial"/>
      <family val="2"/>
    </font>
    <font>
      <sz val="9"/>
      <name val="Arial"/>
      <family val="2"/>
    </font>
    <font>
      <sz val="11"/>
      <name val="Arial"/>
      <family val="2"/>
    </font>
    <font>
      <b/>
      <sz val="11"/>
      <name val="Arial"/>
      <family val="2"/>
    </font>
    <font>
      <b/>
      <sz val="9"/>
      <name val="Arial"/>
      <family val="2"/>
    </font>
    <font>
      <sz val="8"/>
      <color rgb="FF1F1F11"/>
      <name val="Arial"/>
      <family val="2"/>
    </font>
    <font>
      <sz val="8"/>
      <color rgb="FF000000"/>
      <name val="Arial"/>
      <family val="2"/>
    </font>
    <font>
      <u/>
      <sz val="11"/>
      <color theme="10"/>
      <name val="Arial"/>
      <family val="2"/>
    </font>
    <font>
      <i/>
      <sz val="11"/>
      <color theme="1"/>
      <name val="Arial"/>
      <family val="2"/>
    </font>
    <font>
      <i/>
      <sz val="8"/>
      <color theme="1"/>
      <name val="Arial"/>
      <family val="2"/>
    </font>
    <font>
      <b/>
      <sz val="8"/>
      <name val="Arial"/>
      <family val="2"/>
    </font>
    <font>
      <b/>
      <vertAlign val="superscript"/>
      <sz val="9"/>
      <name val="Arial"/>
      <family val="2"/>
    </font>
    <font>
      <i/>
      <sz val="8"/>
      <name val="Arial"/>
      <family val="2"/>
    </font>
    <font>
      <u/>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libri Light"/>
      <family val="2"/>
      <scheme val="major"/>
    </font>
    <font>
      <sz val="11"/>
      <color rgb="FF9C6500"/>
      <name val="Calibri"/>
      <family val="2"/>
      <scheme val="minor"/>
    </font>
    <font>
      <sz val="10"/>
      <color theme="1"/>
      <name val="Arial"/>
      <family val="2"/>
    </font>
    <font>
      <u/>
      <sz val="10"/>
      <color indexed="12"/>
      <name val="Arial"/>
      <family val="2"/>
    </font>
    <font>
      <u/>
      <sz val="8"/>
      <color indexed="12"/>
      <name val="Arial"/>
      <family val="2"/>
    </font>
    <font>
      <sz val="10"/>
      <color theme="1"/>
      <name val="Calibri"/>
      <family val="2"/>
      <scheme val="minor"/>
    </font>
    <font>
      <b/>
      <sz val="12"/>
      <color rgb="FFCE3429"/>
      <name val="Arial"/>
      <family val="2"/>
    </font>
    <font>
      <sz val="11"/>
      <color indexed="8"/>
      <name val="Calibri"/>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u/>
      <sz val="10.45"/>
      <color indexed="12"/>
      <name val="Arial"/>
      <family val="2"/>
    </font>
    <font>
      <u/>
      <sz val="12"/>
      <color indexed="12"/>
      <name val="Arial"/>
      <family val="2"/>
    </font>
    <font>
      <u/>
      <sz val="10"/>
      <color indexed="12"/>
      <name val="Tahoma"/>
      <family val="2"/>
    </font>
    <font>
      <u/>
      <sz val="10"/>
      <color theme="10"/>
      <name val="Arial"/>
      <family val="2"/>
    </font>
    <font>
      <sz val="11"/>
      <color indexed="10"/>
      <name val="Calibri"/>
      <family val="2"/>
      <scheme val="minor"/>
    </font>
    <font>
      <sz val="11"/>
      <color indexed="19"/>
      <name val="Calibri"/>
      <family val="2"/>
      <scheme val="minor"/>
    </font>
    <font>
      <sz val="10"/>
      <name val="Tahoma"/>
      <family val="2"/>
    </font>
    <font>
      <b/>
      <i/>
      <u/>
      <sz val="11"/>
      <color theme="1"/>
      <name val="Arial"/>
      <family val="2"/>
    </font>
    <font>
      <i/>
      <sz val="8"/>
      <name val="FrnkGothITC Bk BT"/>
      <family val="2"/>
    </font>
    <font>
      <sz val="8"/>
      <name val="Microsoft Sans Serif"/>
      <family val="2"/>
    </font>
    <font>
      <b/>
      <sz val="18"/>
      <color indexed="57"/>
      <name val="Calibri Light"/>
      <family val="2"/>
      <scheme val="major"/>
    </font>
    <font>
      <b/>
      <sz val="11"/>
      <color indexed="9"/>
      <name val="Calibri"/>
      <family val="2"/>
    </font>
    <font>
      <sz val="10"/>
      <color indexed="8"/>
      <name val="Arial"/>
      <family val="2"/>
    </font>
    <font>
      <sz val="10"/>
      <name val="Geneva"/>
      <family val="2"/>
    </font>
    <font>
      <sz val="11"/>
      <color indexed="9"/>
      <name val="Calibri"/>
      <family val="2"/>
    </font>
    <font>
      <i/>
      <sz val="11"/>
      <color indexed="23"/>
      <name val="Calibri"/>
      <family val="2"/>
    </font>
    <font>
      <u/>
      <sz val="10"/>
      <color theme="10"/>
      <name val="Calibri"/>
      <family val="2"/>
      <scheme val="minor"/>
    </font>
    <font>
      <sz val="10"/>
      <name val="MS Sans Serif"/>
      <family val="2"/>
    </font>
    <font>
      <sz val="11"/>
      <color indexed="10"/>
      <name val="Calibri"/>
      <family val="2"/>
    </font>
    <font>
      <u/>
      <sz val="11"/>
      <color theme="10"/>
      <name val="Roboto Condensed Light"/>
    </font>
    <font>
      <sz val="11"/>
      <color theme="1"/>
      <name val="Roboto Condensed Light"/>
    </font>
    <font>
      <b/>
      <sz val="10"/>
      <name val="Arial"/>
      <family val="2"/>
    </font>
    <font>
      <sz val="11"/>
      <color indexed="8"/>
      <name val="Calibri"/>
      <family val="2"/>
      <scheme val="minor"/>
    </font>
    <font>
      <sz val="9"/>
      <color rgb="FF444444"/>
      <name val="Arial"/>
      <family val="2"/>
    </font>
    <font>
      <b/>
      <sz val="10"/>
      <color theme="1"/>
      <name val="Arial"/>
      <family val="2"/>
    </font>
    <font>
      <b/>
      <sz val="9"/>
      <color rgb="FF333333"/>
      <name val="Arial"/>
      <family val="2"/>
    </font>
    <font>
      <sz val="9"/>
      <color rgb="FF333333"/>
      <name val="Arial"/>
      <family val="2"/>
    </font>
    <font>
      <sz val="8"/>
      <color rgb="FF333333"/>
      <name val="Arial"/>
      <family val="2"/>
    </font>
    <font>
      <sz val="11"/>
      <color rgb="FFFF0000"/>
      <name val="Calibri"/>
      <family val="2"/>
      <scheme val="minor"/>
    </font>
    <font>
      <b/>
      <sz val="9"/>
      <color rgb="FFFF0000"/>
      <name val="Arial"/>
      <family val="2"/>
    </font>
    <font>
      <sz val="8"/>
      <color rgb="FFFF0000"/>
      <name val="Arial"/>
      <family val="2"/>
    </font>
    <font>
      <b/>
      <sz val="10"/>
      <color rgb="FFFF0000"/>
      <name val="Arial"/>
      <family val="2"/>
    </font>
    <font>
      <b/>
      <vertAlign val="superscript"/>
      <sz val="10"/>
      <color theme="1"/>
      <name val="Arial"/>
      <family val="2"/>
    </font>
    <font>
      <vertAlign val="superscript"/>
      <sz val="9"/>
      <name val="Arial"/>
      <family val="2"/>
    </font>
    <font>
      <i/>
      <sz val="8"/>
      <color rgb="FF000000"/>
      <name val="Arial"/>
      <family val="2"/>
    </font>
    <font>
      <b/>
      <sz val="8"/>
      <color rgb="FF000000"/>
      <name val="Arial"/>
      <family val="2"/>
    </font>
    <font>
      <b/>
      <sz val="8"/>
      <color rgb="FF1F1F11"/>
      <name val="Arial"/>
      <family val="2"/>
    </font>
    <font>
      <b/>
      <vertAlign val="superscript"/>
      <sz val="9"/>
      <color theme="1"/>
      <name val="Arial"/>
      <family val="2"/>
    </font>
    <font>
      <u/>
      <sz val="8"/>
      <color theme="10"/>
      <name val="Arial"/>
      <family val="2"/>
    </font>
    <font>
      <sz val="11"/>
      <color rgb="FFFF0000"/>
      <name val="Arial"/>
      <family val="2"/>
    </font>
    <font>
      <sz val="9"/>
      <color rgb="FFFF0000"/>
      <name val="Arial"/>
      <family val="2"/>
    </font>
  </fonts>
  <fills count="51">
    <fill>
      <patternFill patternType="none"/>
    </fill>
    <fill>
      <patternFill patternType="gray125"/>
    </fill>
    <fill>
      <patternFill patternType="solid">
        <fgColor rgb="FFFFFFCC"/>
      </patternFill>
    </fill>
    <fill>
      <patternFill patternType="solid">
        <fgColor theme="5" tint="0.79998168889431442"/>
        <bgColor indexed="65"/>
      </patternFill>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theme="0"/>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rgb="FFFF0000"/>
        <bgColor indexed="64"/>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s>
  <cellStyleXfs count="1424">
    <xf numFmtId="0" fontId="0" fillId="0" borderId="0"/>
    <xf numFmtId="0" fontId="3" fillId="0" borderId="0" applyNumberFormat="0" applyFill="0" applyBorder="0" applyAlignment="0" applyProtection="0"/>
    <xf numFmtId="165" fontId="1" fillId="0" borderId="0"/>
    <xf numFmtId="9" fontId="1" fillId="0" borderId="0" applyFont="0" applyFill="0" applyBorder="0" applyAlignment="0" applyProtection="0"/>
    <xf numFmtId="165" fontId="1" fillId="3" borderId="0" applyNumberFormat="0" applyBorder="0" applyAlignment="0" applyProtection="0"/>
    <xf numFmtId="0" fontId="8" fillId="0" borderId="0"/>
    <xf numFmtId="165" fontId="1" fillId="2" borderId="1" applyNumberFormat="0" applyFont="0" applyAlignment="0" applyProtection="0"/>
    <xf numFmtId="165" fontId="10" fillId="0" borderId="0"/>
    <xf numFmtId="0" fontId="9" fillId="0" borderId="0">
      <alignment vertical="top"/>
    </xf>
    <xf numFmtId="0" fontId="1" fillId="0" borderId="0"/>
    <xf numFmtId="0" fontId="1" fillId="0" borderId="0"/>
    <xf numFmtId="0" fontId="1" fillId="0" borderId="0"/>
    <xf numFmtId="164" fontId="1" fillId="0" borderId="0" applyFont="0" applyFill="0" applyBorder="0" applyAlignment="0" applyProtection="0"/>
    <xf numFmtId="0" fontId="9" fillId="0" borderId="0"/>
    <xf numFmtId="0" fontId="9" fillId="0" borderId="0"/>
    <xf numFmtId="0" fontId="9" fillId="0" borderId="0"/>
    <xf numFmtId="0" fontId="1" fillId="0" borderId="0"/>
    <xf numFmtId="0" fontId="44" fillId="0" borderId="0"/>
    <xf numFmtId="165" fontId="1" fillId="0" borderId="0"/>
    <xf numFmtId="165" fontId="38" fillId="11" borderId="11" applyNumberFormat="0" applyAlignment="0" applyProtection="0"/>
    <xf numFmtId="165" fontId="37" fillId="9" borderId="0" applyNumberFormat="0" applyBorder="0" applyAlignment="0" applyProtection="0"/>
    <xf numFmtId="165" fontId="8" fillId="0" borderId="0"/>
    <xf numFmtId="165" fontId="34" fillId="0" borderId="9" applyNumberFormat="0" applyFill="0" applyAlignment="0" applyProtection="0"/>
    <xf numFmtId="165" fontId="12" fillId="0" borderId="0"/>
    <xf numFmtId="165" fontId="45" fillId="0" borderId="0" applyNumberFormat="0" applyFill="0" applyBorder="0" applyAlignment="0" applyProtection="0">
      <alignment vertical="top"/>
      <protection locked="0"/>
    </xf>
    <xf numFmtId="165" fontId="33" fillId="0" borderId="8" applyNumberFormat="0" applyFill="0" applyAlignment="0" applyProtection="0"/>
    <xf numFmtId="165" fontId="35" fillId="0" borderId="10" applyNumberFormat="0" applyFill="0" applyAlignment="0" applyProtection="0"/>
    <xf numFmtId="165" fontId="35" fillId="0" borderId="0" applyNumberFormat="0" applyFill="0" applyBorder="0" applyAlignment="0" applyProtection="0"/>
    <xf numFmtId="165" fontId="1" fillId="2" borderId="1" applyNumberFormat="0" applyFont="0" applyAlignment="0" applyProtection="0"/>
    <xf numFmtId="165" fontId="22" fillId="34" borderId="11" applyAlignment="0" applyProtection="0"/>
    <xf numFmtId="165" fontId="48" fillId="0" borderId="0" applyFill="0" applyBorder="0" applyAlignment="0" applyProtection="0"/>
    <xf numFmtId="165" fontId="1" fillId="0" borderId="0"/>
    <xf numFmtId="165" fontId="12" fillId="0" borderId="0"/>
    <xf numFmtId="165" fontId="12" fillId="0" borderId="0"/>
    <xf numFmtId="165" fontId="10" fillId="0" borderId="0"/>
    <xf numFmtId="165" fontId="1" fillId="0" borderId="0"/>
    <xf numFmtId="165" fontId="20" fillId="0" borderId="0">
      <alignment horizontal="left" vertical="center" wrapText="1"/>
    </xf>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35" borderId="0" applyNumberFormat="0" applyBorder="0" applyAlignment="0" applyProtection="0"/>
    <xf numFmtId="165" fontId="1" fillId="14" borderId="0" applyNumberFormat="0" applyBorder="0" applyAlignment="0" applyProtection="0"/>
    <xf numFmtId="165" fontId="1" fillId="14"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6"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37"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38"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2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7" borderId="0" applyNumberFormat="0" applyBorder="0" applyAlignment="0" applyProtection="0"/>
    <xf numFmtId="165" fontId="1" fillId="31" borderId="0" applyNumberFormat="0" applyBorder="0" applyAlignment="0" applyProtection="0"/>
    <xf numFmtId="165" fontId="1" fillId="31"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39" borderId="0" applyNumberFormat="0" applyBorder="0" applyAlignment="0" applyProtection="0"/>
    <xf numFmtId="165" fontId="1" fillId="15" borderId="0" applyNumberFormat="0" applyBorder="0" applyAlignment="0" applyProtection="0"/>
    <xf numFmtId="165" fontId="1" fillId="1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37"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40"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39"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7"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5" fontId="5" fillId="16" borderId="0" applyNumberFormat="0" applyBorder="0" applyAlignment="0" applyProtection="0"/>
    <xf numFmtId="165" fontId="5" fillId="39" borderId="0" applyNumberFormat="0" applyBorder="0" applyAlignment="0" applyProtection="0"/>
    <xf numFmtId="165" fontId="5" fillId="22" borderId="0" applyNumberFormat="0" applyBorder="0" applyAlignment="0" applyProtection="0"/>
    <xf numFmtId="165" fontId="5" fillId="41" borderId="0" applyNumberFormat="0" applyBorder="0" applyAlignment="0" applyProtection="0"/>
    <xf numFmtId="165" fontId="5" fillId="26" borderId="0" applyNumberFormat="0" applyBorder="0" applyAlignment="0" applyProtection="0"/>
    <xf numFmtId="165" fontId="5" fillId="40" borderId="0" applyNumberFormat="0" applyBorder="0" applyAlignment="0" applyProtection="0"/>
    <xf numFmtId="165" fontId="5" fillId="29" borderId="0" applyNumberFormat="0" applyBorder="0" applyAlignment="0" applyProtection="0"/>
    <xf numFmtId="165" fontId="5" fillId="39" borderId="0" applyNumberFormat="0" applyBorder="0" applyAlignment="0" applyProtection="0"/>
    <xf numFmtId="165" fontId="5" fillId="33" borderId="0" applyNumberFormat="0" applyBorder="0" applyAlignment="0" applyProtection="0"/>
    <xf numFmtId="165" fontId="5" fillId="36" borderId="0" applyNumberFormat="0" applyBorder="0" applyAlignment="0" applyProtection="0"/>
    <xf numFmtId="165" fontId="5" fillId="13" borderId="0" applyNumberFormat="0" applyBorder="0" applyAlignment="0" applyProtection="0"/>
    <xf numFmtId="165" fontId="5" fillId="42" borderId="0" applyNumberFormat="0" applyBorder="0" applyAlignment="0" applyProtection="0"/>
    <xf numFmtId="165" fontId="5" fillId="17" borderId="0" applyNumberFormat="0" applyBorder="0" applyAlignment="0" applyProtection="0"/>
    <xf numFmtId="165" fontId="5" fillId="43" borderId="0" applyNumberFormat="0" applyBorder="0" applyAlignment="0" applyProtection="0"/>
    <xf numFmtId="165" fontId="5" fillId="19" borderId="0" applyNumberFormat="0" applyBorder="0" applyAlignment="0" applyProtection="0"/>
    <xf numFmtId="165" fontId="5" fillId="41" borderId="0" applyNumberFormat="0" applyBorder="0" applyAlignment="0" applyProtection="0"/>
    <xf numFmtId="165" fontId="5" fillId="23" borderId="0" applyNumberFormat="0" applyBorder="0" applyAlignment="0" applyProtection="0"/>
    <xf numFmtId="165" fontId="5" fillId="44" borderId="0" applyNumberFormat="0" applyBorder="0" applyAlignment="0" applyProtection="0"/>
    <xf numFmtId="165" fontId="5" fillId="30" borderId="0" applyNumberFormat="0" applyBorder="0" applyAlignment="0" applyProtection="0"/>
    <xf numFmtId="165" fontId="5" fillId="45" borderId="0" applyNumberFormat="0" applyBorder="0" applyAlignment="0" applyProtection="0"/>
    <xf numFmtId="165" fontId="40" fillId="12" borderId="11" applyNumberFormat="0" applyAlignment="0" applyProtection="0"/>
    <xf numFmtId="165" fontId="50" fillId="46" borderId="11" applyNumberFormat="0" applyAlignment="0" applyProtection="0"/>
    <xf numFmtId="164" fontId="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9" fillId="0" borderId="0" applyFont="0" applyFill="0" applyBorder="0" applyAlignment="0" applyProtection="0"/>
    <xf numFmtId="165" fontId="51" fillId="0" borderId="0" applyNumberFormat="0" applyFill="0" applyBorder="0" applyAlignment="0" applyProtection="0"/>
    <xf numFmtId="165" fontId="36" fillId="8" borderId="0" applyNumberFormat="0" applyBorder="0" applyAlignment="0" applyProtection="0"/>
    <xf numFmtId="165" fontId="36" fillId="39" borderId="0" applyNumberFormat="0" applyBorder="0" applyAlignment="0" applyProtection="0"/>
    <xf numFmtId="165" fontId="52" fillId="0" borderId="0">
      <alignment horizontal="center"/>
    </xf>
    <xf numFmtId="165" fontId="33" fillId="0" borderId="8" applyNumberFormat="0" applyFill="0" applyAlignment="0" applyProtection="0"/>
    <xf numFmtId="165" fontId="53" fillId="0" borderId="15" applyNumberFormat="0" applyFill="0" applyAlignment="0" applyProtection="0"/>
    <xf numFmtId="165" fontId="34" fillId="0" borderId="9" applyNumberFormat="0" applyFill="0" applyAlignment="0" applyProtection="0"/>
    <xf numFmtId="165" fontId="54" fillId="0" borderId="16" applyNumberFormat="0" applyFill="0" applyAlignment="0" applyProtection="0"/>
    <xf numFmtId="165" fontId="35" fillId="0" borderId="10" applyNumberFormat="0" applyFill="0" applyAlignment="0" applyProtection="0"/>
    <xf numFmtId="165" fontId="55" fillId="0" borderId="17" applyNumberFormat="0" applyFill="0" applyAlignment="0" applyProtection="0"/>
    <xf numFmtId="165" fontId="35" fillId="0" borderId="0" applyNumberFormat="0" applyFill="0" applyBorder="0" applyAlignment="0" applyProtection="0"/>
    <xf numFmtId="165" fontId="55" fillId="0" borderId="0" applyNumberFormat="0" applyFill="0" applyBorder="0" applyAlignment="0" applyProtection="0"/>
    <xf numFmtId="165" fontId="52" fillId="0" borderId="0">
      <alignment horizontal="center" textRotation="90"/>
    </xf>
    <xf numFmtId="165" fontId="45" fillId="0" borderId="0" applyNumberFormat="0" applyFill="0" applyBorder="0" applyAlignment="0" applyProtection="0">
      <alignment vertical="top"/>
      <protection locked="0"/>
    </xf>
    <xf numFmtId="165" fontId="56" fillId="0" borderId="0" applyNumberFormat="0" applyFill="0" applyBorder="0" applyAlignment="0" applyProtection="0">
      <alignment vertical="top"/>
      <protection locked="0"/>
    </xf>
    <xf numFmtId="165" fontId="56" fillId="0" borderId="0" applyNumberFormat="0" applyFill="0" applyBorder="0" applyAlignment="0" applyProtection="0">
      <alignment vertical="top"/>
      <protection locked="0"/>
    </xf>
    <xf numFmtId="165" fontId="56" fillId="0" borderId="0" applyNumberFormat="0" applyFill="0" applyBorder="0" applyAlignment="0" applyProtection="0">
      <alignment vertical="top"/>
      <protection locked="0"/>
    </xf>
    <xf numFmtId="165" fontId="56" fillId="0" borderId="0" applyNumberFormat="0" applyFill="0" applyBorder="0" applyAlignment="0" applyProtection="0">
      <alignment vertical="top"/>
      <protection locked="0"/>
    </xf>
    <xf numFmtId="165" fontId="56" fillId="0" borderId="0" applyNumberFormat="0" applyFill="0" applyBorder="0" applyAlignment="0" applyProtection="0">
      <alignment vertical="top"/>
      <protection locked="0"/>
    </xf>
    <xf numFmtId="165" fontId="56" fillId="0" borderId="0" applyNumberFormat="0" applyFill="0" applyBorder="0" applyAlignment="0" applyProtection="0"/>
    <xf numFmtId="165" fontId="56" fillId="0" borderId="0" applyNumberFormat="0" applyFill="0" applyBorder="0" applyAlignment="0" applyProtection="0"/>
    <xf numFmtId="165" fontId="57" fillId="0" borderId="0" applyNumberFormat="0" applyFill="0" applyBorder="0" applyAlignment="0" applyProtection="0">
      <alignment vertical="top"/>
      <protection locked="0"/>
    </xf>
    <xf numFmtId="165" fontId="3" fillId="0" borderId="0" applyNumberFormat="0" applyFill="0" applyBorder="0" applyAlignment="0" applyProtection="0"/>
    <xf numFmtId="165" fontId="58" fillId="0" borderId="0"/>
    <xf numFmtId="165" fontId="3" fillId="0" borderId="0" applyNumberFormat="0" applyFill="0" applyBorder="0" applyAlignment="0" applyProtection="0"/>
    <xf numFmtId="165" fontId="45" fillId="0" borderId="0" applyNumberFormat="0" applyFill="0" applyBorder="0" applyAlignment="0" applyProtection="0">
      <alignment vertical="top"/>
      <protection locked="0"/>
    </xf>
    <xf numFmtId="165" fontId="45" fillId="0" borderId="0" applyNumberFormat="0" applyFill="0" applyBorder="0" applyAlignment="0" applyProtection="0">
      <alignment vertical="top"/>
      <protection locked="0"/>
    </xf>
    <xf numFmtId="165" fontId="45" fillId="0" borderId="0" applyNumberFormat="0" applyFill="0" applyBorder="0" applyAlignment="0" applyProtection="0">
      <alignment vertical="top"/>
      <protection locked="0"/>
    </xf>
    <xf numFmtId="165" fontId="58" fillId="0" borderId="0"/>
    <xf numFmtId="165" fontId="46" fillId="0" borderId="0" applyNumberFormat="0" applyFill="0" applyBorder="0" applyAlignment="0" applyProtection="0">
      <alignment vertical="top"/>
      <protection locked="0"/>
    </xf>
    <xf numFmtId="165" fontId="56" fillId="0" borderId="0" applyNumberFormat="0" applyFill="0" applyBorder="0" applyAlignment="0" applyProtection="0">
      <alignment vertical="top"/>
      <protection locked="0"/>
    </xf>
    <xf numFmtId="165" fontId="56" fillId="0" borderId="0" applyNumberFormat="0" applyFill="0" applyBorder="0" applyAlignment="0" applyProtection="0">
      <alignment vertical="top"/>
      <protection locked="0"/>
    </xf>
    <xf numFmtId="165" fontId="59" fillId="0" borderId="0" applyNumberFormat="0" applyFill="0" applyBorder="0" applyAlignment="0" applyProtection="0"/>
    <xf numFmtId="165" fontId="56" fillId="0" borderId="0" applyNumberFormat="0" applyFill="0" applyBorder="0" applyAlignment="0" applyProtection="0">
      <alignment vertical="top"/>
      <protection locked="0"/>
    </xf>
    <xf numFmtId="165" fontId="56" fillId="0" borderId="0" applyNumberFormat="0" applyFill="0" applyBorder="0" applyAlignment="0" applyProtection="0">
      <alignment vertical="top"/>
      <protection locked="0"/>
    </xf>
    <xf numFmtId="165" fontId="58" fillId="0" borderId="0"/>
    <xf numFmtId="165" fontId="58" fillId="0" borderId="0"/>
    <xf numFmtId="165" fontId="58" fillId="0" borderId="0"/>
    <xf numFmtId="165" fontId="58" fillId="0" borderId="0"/>
    <xf numFmtId="165" fontId="38" fillId="11" borderId="11" applyNumberFormat="0" applyAlignment="0" applyProtection="0"/>
    <xf numFmtId="165" fontId="38" fillId="36" borderId="11" applyNumberFormat="0" applyAlignment="0" applyProtection="0"/>
    <xf numFmtId="165" fontId="41" fillId="0" borderId="13" applyNumberFormat="0" applyFill="0" applyAlignment="0" applyProtection="0"/>
    <xf numFmtId="165" fontId="60" fillId="0" borderId="18" applyNumberFormat="0" applyFill="0" applyAlignment="0" applyProtection="0"/>
    <xf numFmtId="165" fontId="43" fillId="10" borderId="0" applyNumberFormat="0" applyBorder="0" applyAlignment="0" applyProtection="0"/>
    <xf numFmtId="165" fontId="61" fillId="10" borderId="0" applyNumberFormat="0" applyBorder="0" applyAlignment="0" applyProtection="0"/>
    <xf numFmtId="165" fontId="1" fillId="0" borderId="0"/>
    <xf numFmtId="165" fontId="1" fillId="0" borderId="0"/>
    <xf numFmtId="165" fontId="1" fillId="0" borderId="0"/>
    <xf numFmtId="165" fontId="1" fillId="0" borderId="0"/>
    <xf numFmtId="165" fontId="9" fillId="0" borderId="0"/>
    <xf numFmtId="165" fontId="9" fillId="0" borderId="0"/>
    <xf numFmtId="165" fontId="10" fillId="0" borderId="0"/>
    <xf numFmtId="165" fontId="10" fillId="0" borderId="0"/>
    <xf numFmtId="165" fontId="9" fillId="0" borderId="0"/>
    <xf numFmtId="165" fontId="12" fillId="0" borderId="0"/>
    <xf numFmtId="165" fontId="10" fillId="0" borderId="0"/>
    <xf numFmtId="165" fontId="9" fillId="0" borderId="0"/>
    <xf numFmtId="165" fontId="9" fillId="0" borderId="0"/>
    <xf numFmtId="165" fontId="9" fillId="0" borderId="0"/>
    <xf numFmtId="165" fontId="10" fillId="0" borderId="0"/>
    <xf numFmtId="165" fontId="10" fillId="0" borderId="0"/>
    <xf numFmtId="165" fontId="9" fillId="0" borderId="0"/>
    <xf numFmtId="165" fontId="10" fillId="0" borderId="0"/>
    <xf numFmtId="165" fontId="47" fillId="0" borderId="0"/>
    <xf numFmtId="165" fontId="10" fillId="0" borderId="0"/>
    <xf numFmtId="165" fontId="12" fillId="0" borderId="0"/>
    <xf numFmtId="165" fontId="10"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0" fillId="0" borderId="0"/>
    <xf numFmtId="165" fontId="9" fillId="0" borderId="0"/>
    <xf numFmtId="165" fontId="10" fillId="0" borderId="0"/>
    <xf numFmtId="165" fontId="1" fillId="0" borderId="0"/>
    <xf numFmtId="165" fontId="1" fillId="0" borderId="0"/>
    <xf numFmtId="165" fontId="1" fillId="0" borderId="0"/>
    <xf numFmtId="165" fontId="10" fillId="0" borderId="0"/>
    <xf numFmtId="165" fontId="10" fillId="0" borderId="0"/>
    <xf numFmtId="165" fontId="10"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0" fillId="0" borderId="0"/>
    <xf numFmtId="165" fontId="20" fillId="0" borderId="0"/>
    <xf numFmtId="165" fontId="62" fillId="0" borderId="0"/>
    <xf numFmtId="165" fontId="10" fillId="0" borderId="0"/>
    <xf numFmtId="165" fontId="16" fillId="0" borderId="0"/>
    <xf numFmtId="165" fontId="10" fillId="0" borderId="0"/>
    <xf numFmtId="165" fontId="62" fillId="0" borderId="0"/>
    <xf numFmtId="165" fontId="62" fillId="0" borderId="0"/>
    <xf numFmtId="165" fontId="62" fillId="0" borderId="0"/>
    <xf numFmtId="165" fontId="62" fillId="0" borderId="0"/>
    <xf numFmtId="165" fontId="62" fillId="0" borderId="0"/>
    <xf numFmtId="165" fontId="12" fillId="0" borderId="0"/>
    <xf numFmtId="165" fontId="12" fillId="0" borderId="0"/>
    <xf numFmtId="165" fontId="12" fillId="0" borderId="0"/>
    <xf numFmtId="165" fontId="12" fillId="0" borderId="0"/>
    <xf numFmtId="165" fontId="1" fillId="0" borderId="0"/>
    <xf numFmtId="165" fontId="1" fillId="0" borderId="0"/>
    <xf numFmtId="165" fontId="1" fillId="0" borderId="0"/>
    <xf numFmtId="165" fontId="1"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0" fillId="0" borderId="0"/>
    <xf numFmtId="165" fontId="10" fillId="0" borderId="0"/>
    <xf numFmtId="165" fontId="9" fillId="0" borderId="0"/>
    <xf numFmtId="165" fontId="12" fillId="0" borderId="0"/>
    <xf numFmtId="165" fontId="12" fillId="0" borderId="0"/>
    <xf numFmtId="165" fontId="12" fillId="0" borderId="0"/>
    <xf numFmtId="165" fontId="10" fillId="0" borderId="0"/>
    <xf numFmtId="165" fontId="62" fillId="0" borderId="0"/>
    <xf numFmtId="165" fontId="10" fillId="0" borderId="0"/>
    <xf numFmtId="165" fontId="12" fillId="0" borderId="0"/>
    <xf numFmtId="165" fontId="12" fillId="0" borderId="0"/>
    <xf numFmtId="165" fontId="10" fillId="0" borderId="0"/>
    <xf numFmtId="165" fontId="12" fillId="0" borderId="0"/>
    <xf numFmtId="165" fontId="12"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49" fillId="0" borderId="0"/>
    <xf numFmtId="165" fontId="10" fillId="0" borderId="0"/>
    <xf numFmtId="165" fontId="9" fillId="0" borderId="0"/>
    <xf numFmtId="165" fontId="9" fillId="0" borderId="0"/>
    <xf numFmtId="165" fontId="10"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1" fillId="0" borderId="0"/>
    <xf numFmtId="165" fontId="9" fillId="0" borderId="0"/>
    <xf numFmtId="165" fontId="10" fillId="0" borderId="0"/>
    <xf numFmtId="165" fontId="10" fillId="0" borderId="0"/>
    <xf numFmtId="165" fontId="12" fillId="0" borderId="0"/>
    <xf numFmtId="165" fontId="12" fillId="0" borderId="0"/>
    <xf numFmtId="165" fontId="12" fillId="0" borderId="0"/>
    <xf numFmtId="165" fontId="10" fillId="0" borderId="0"/>
    <xf numFmtId="165" fontId="12" fillId="0" borderId="0"/>
    <xf numFmtId="165" fontId="12" fillId="0" borderId="0"/>
    <xf numFmtId="165" fontId="9" fillId="0" borderId="0"/>
    <xf numFmtId="165" fontId="62" fillId="0" borderId="0"/>
    <xf numFmtId="165" fontId="12" fillId="0" borderId="0"/>
    <xf numFmtId="165" fontId="10" fillId="0" borderId="0"/>
    <xf numFmtId="165" fontId="12" fillId="0" borderId="0"/>
    <xf numFmtId="165" fontId="10" fillId="0" borderId="0"/>
    <xf numFmtId="165" fontId="12" fillId="0" borderId="0"/>
    <xf numFmtId="165" fontId="1" fillId="0" borderId="0"/>
    <xf numFmtId="165" fontId="12" fillId="0" borderId="0"/>
    <xf numFmtId="165" fontId="1" fillId="0" borderId="0"/>
    <xf numFmtId="165" fontId="12" fillId="0" borderId="0"/>
    <xf numFmtId="165" fontId="1" fillId="0" borderId="0"/>
    <xf numFmtId="165" fontId="10" fillId="0" borderId="0"/>
    <xf numFmtId="165" fontId="1" fillId="0" borderId="0"/>
    <xf numFmtId="165" fontId="12" fillId="0" borderId="0"/>
    <xf numFmtId="165" fontId="1" fillId="0" borderId="0"/>
    <xf numFmtId="165" fontId="1" fillId="0" borderId="0"/>
    <xf numFmtId="165" fontId="1" fillId="0" borderId="0"/>
    <xf numFmtId="165" fontId="12" fillId="0" borderId="0"/>
    <xf numFmtId="165" fontId="12" fillId="0" borderId="0"/>
    <xf numFmtId="165" fontId="1" fillId="0" borderId="0"/>
    <xf numFmtId="165" fontId="12" fillId="0" borderId="0"/>
    <xf numFmtId="165" fontId="1" fillId="0" borderId="0"/>
    <xf numFmtId="165" fontId="12" fillId="0" borderId="0"/>
    <xf numFmtId="165" fontId="9" fillId="0" borderId="0"/>
    <xf numFmtId="165" fontId="10" fillId="0" borderId="0"/>
    <xf numFmtId="165" fontId="12" fillId="0" borderId="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1"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49" fillId="2" borderId="1" applyNumberFormat="0" applyFont="0" applyAlignment="0" applyProtection="0"/>
    <xf numFmtId="165" fontId="39" fillId="12" borderId="12" applyNumberFormat="0" applyAlignment="0" applyProtection="0"/>
    <xf numFmtId="165" fontId="39" fillId="46" borderId="12"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165" fontId="63" fillId="0" borderId="0"/>
    <xf numFmtId="165" fontId="63" fillId="0" borderId="0"/>
    <xf numFmtId="165" fontId="64" fillId="0" borderId="0">
      <alignment horizontal="left"/>
    </xf>
    <xf numFmtId="165" fontId="64" fillId="0" borderId="0">
      <alignment horizontal="left"/>
    </xf>
    <xf numFmtId="165" fontId="64" fillId="0" borderId="0">
      <alignment horizontal="left"/>
    </xf>
    <xf numFmtId="165" fontId="64" fillId="0" borderId="0">
      <alignment horizontal="left"/>
    </xf>
    <xf numFmtId="165" fontId="64" fillId="0" borderId="0">
      <alignment horizontal="center"/>
    </xf>
    <xf numFmtId="165" fontId="64" fillId="0" borderId="0">
      <alignment horizontal="center"/>
    </xf>
    <xf numFmtId="165" fontId="64" fillId="0" borderId="0">
      <alignment horizontal="center"/>
    </xf>
    <xf numFmtId="165" fontId="64" fillId="0" borderId="0">
      <alignment horizontal="center"/>
    </xf>
    <xf numFmtId="165" fontId="64" fillId="0" borderId="0">
      <alignment horizontal="center"/>
    </xf>
    <xf numFmtId="165" fontId="65" fillId="0" borderId="0">
      <alignment horizontal="left"/>
    </xf>
    <xf numFmtId="165" fontId="65" fillId="0" borderId="0">
      <alignment horizontal="left"/>
    </xf>
    <xf numFmtId="165" fontId="65" fillId="0" borderId="0">
      <alignment horizontal="left"/>
    </xf>
    <xf numFmtId="165" fontId="65" fillId="0" borderId="0">
      <alignment horizontal="left"/>
    </xf>
    <xf numFmtId="165" fontId="65" fillId="0" borderId="0">
      <alignment horizontal="left"/>
    </xf>
    <xf numFmtId="165" fontId="65" fillId="0" borderId="0">
      <alignment horizontal="center" vertical="center" wrapText="1"/>
    </xf>
    <xf numFmtId="165" fontId="65" fillId="0" borderId="0">
      <alignment horizontal="center" vertical="center" wrapText="1"/>
    </xf>
    <xf numFmtId="165" fontId="65" fillId="0" borderId="0">
      <alignment horizontal="center" vertical="center" wrapText="1"/>
    </xf>
    <xf numFmtId="165" fontId="65" fillId="0" borderId="0">
      <alignment horizontal="center" vertical="center" wrapText="1"/>
    </xf>
    <xf numFmtId="165" fontId="65" fillId="0" borderId="0">
      <alignment horizontal="center" vertical="center" wrapText="1"/>
    </xf>
    <xf numFmtId="165" fontId="12" fillId="0" borderId="0">
      <alignment horizontal="left" vertical="center" wrapText="1"/>
    </xf>
    <xf numFmtId="165" fontId="20" fillId="0" borderId="0">
      <alignment horizontal="left" vertical="center" wrapText="1"/>
    </xf>
    <xf numFmtId="165" fontId="29" fillId="0" borderId="0">
      <alignment horizontal="left" vertical="center" wrapText="1"/>
    </xf>
    <xf numFmtId="165" fontId="20" fillId="0" borderId="0">
      <alignment horizontal="left" vertical="center" wrapText="1"/>
    </xf>
    <xf numFmtId="165" fontId="20" fillId="0" borderId="0">
      <alignment horizontal="left" vertical="center" wrapText="1"/>
    </xf>
    <xf numFmtId="165" fontId="29" fillId="0" borderId="0">
      <alignment horizontal="left" vertical="center" wrapText="1"/>
    </xf>
    <xf numFmtId="165" fontId="29" fillId="0" borderId="0">
      <alignment horizontal="left" vertical="center" wrapText="1"/>
    </xf>
    <xf numFmtId="165" fontId="65" fillId="0" borderId="0">
      <alignment horizontal="right"/>
    </xf>
    <xf numFmtId="165" fontId="65" fillId="0" borderId="0">
      <alignment horizontal="right"/>
    </xf>
    <xf numFmtId="165" fontId="65" fillId="0" borderId="0">
      <alignment horizontal="right"/>
    </xf>
    <xf numFmtId="165" fontId="65" fillId="0" borderId="0">
      <alignment horizontal="right"/>
    </xf>
    <xf numFmtId="165" fontId="65" fillId="0" borderId="0">
      <alignment horizontal="right"/>
    </xf>
    <xf numFmtId="165" fontId="64" fillId="0" borderId="0">
      <alignment horizontal="left"/>
    </xf>
    <xf numFmtId="165" fontId="65" fillId="0" borderId="0">
      <alignment horizontal="left" vertical="center" wrapText="1"/>
    </xf>
    <xf numFmtId="165" fontId="65" fillId="0" borderId="0">
      <alignment horizontal="left" vertical="center" wrapText="1"/>
    </xf>
    <xf numFmtId="165" fontId="65" fillId="0" borderId="0">
      <alignment horizontal="left" vertical="center" wrapText="1"/>
    </xf>
    <xf numFmtId="165" fontId="65" fillId="0" borderId="0">
      <alignment horizontal="left" vertical="center" wrapText="1"/>
    </xf>
    <xf numFmtId="165" fontId="64" fillId="0" borderId="0">
      <alignment horizontal="left" vertical="center" wrapText="1"/>
    </xf>
    <xf numFmtId="165" fontId="64" fillId="0" borderId="0">
      <alignment horizontal="left" vertical="center" wrapText="1"/>
    </xf>
    <xf numFmtId="165" fontId="64" fillId="0" borderId="0">
      <alignment horizontal="left" vertical="center" wrapText="1"/>
    </xf>
    <xf numFmtId="165" fontId="64" fillId="0" borderId="0">
      <alignment horizontal="left" vertical="center" wrapText="1"/>
    </xf>
    <xf numFmtId="165" fontId="42" fillId="0" borderId="0" applyNumberFormat="0" applyFill="0" applyBorder="0" applyAlignment="0" applyProtection="0"/>
    <xf numFmtId="165" fontId="66" fillId="0" borderId="0" applyNumberFormat="0" applyFill="0" applyBorder="0" applyAlignment="0" applyProtection="0"/>
    <xf numFmtId="165" fontId="2" fillId="0" borderId="14" applyNumberFormat="0" applyFill="0" applyAlignment="0" applyProtection="0"/>
    <xf numFmtId="165" fontId="2" fillId="0" borderId="19" applyNumberFormat="0" applyFill="0" applyAlignment="0" applyProtection="0"/>
    <xf numFmtId="0" fontId="1" fillId="0" borderId="0"/>
    <xf numFmtId="0" fontId="34" fillId="0" borderId="9" applyNumberFormat="0" applyFill="0" applyAlignment="0" applyProtection="0"/>
    <xf numFmtId="0" fontId="37" fillId="9" borderId="0" applyNumberFormat="0" applyBorder="0" applyAlignment="0" applyProtection="0"/>
    <xf numFmtId="0" fontId="1" fillId="0" borderId="0"/>
    <xf numFmtId="0" fontId="1" fillId="0" borderId="0"/>
    <xf numFmtId="0" fontId="68" fillId="0" borderId="0">
      <alignment vertical="top"/>
    </xf>
    <xf numFmtId="0" fontId="68" fillId="0" borderId="0">
      <alignment vertical="top"/>
    </xf>
    <xf numFmtId="0" fontId="68" fillId="0" borderId="0">
      <alignment vertical="top"/>
    </xf>
    <xf numFmtId="0" fontId="69" fillId="0" borderId="0"/>
    <xf numFmtId="0" fontId="12" fillId="0" borderId="0"/>
    <xf numFmtId="0" fontId="9" fillId="0" borderId="0"/>
    <xf numFmtId="0" fontId="12" fillId="0" borderId="0"/>
    <xf numFmtId="164" fontId="12" fillId="0" borderId="0" applyFont="0" applyFill="0" applyBorder="0" applyAlignment="0" applyProtection="0"/>
    <xf numFmtId="0" fontId="1" fillId="0" borderId="0"/>
    <xf numFmtId="0" fontId="70" fillId="36" borderId="0" applyNumberFormat="0" applyBorder="0" applyAlignment="0" applyProtection="0"/>
    <xf numFmtId="0" fontId="70" fillId="42" borderId="0" applyNumberFormat="0" applyBorder="0" applyAlignment="0" applyProtection="0"/>
    <xf numFmtId="0" fontId="67" fillId="47" borderId="20" applyNumberFormat="0" applyAlignment="0" applyProtection="0"/>
    <xf numFmtId="0" fontId="71" fillId="0" borderId="0" applyNumberFormat="0" applyFill="0" applyBorder="0" applyAlignment="0" applyProtection="0"/>
    <xf numFmtId="0" fontId="45"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72" fillId="0" borderId="0" applyNumberFormat="0" applyFill="0" applyBorder="0" applyAlignment="0" applyProtection="0"/>
    <xf numFmtId="0" fontId="45" fillId="0" borderId="0" applyNumberFormat="0" applyFill="0" applyBorder="0" applyAlignment="0" applyProtection="0">
      <alignment vertical="top"/>
      <protection locked="0"/>
    </xf>
    <xf numFmtId="0" fontId="3" fillId="0" borderId="0" applyNumberFormat="0" applyFill="0" applyBorder="0" applyAlignment="0" applyProtection="0"/>
    <xf numFmtId="0" fontId="45" fillId="0" borderId="0" applyNumberFormat="0" applyFill="0" applyBorder="0" applyAlignment="0" applyProtection="0">
      <alignment vertical="top"/>
      <protection locked="0"/>
    </xf>
    <xf numFmtId="0" fontId="3" fillId="0" borderId="0" applyNumberFormat="0" applyFill="0" applyBorder="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73" fillId="0" borderId="0"/>
    <xf numFmtId="0" fontId="1" fillId="0" borderId="0"/>
    <xf numFmtId="0" fontId="1" fillId="0" borderId="0"/>
    <xf numFmtId="0" fontId="1" fillId="0" borderId="0"/>
    <xf numFmtId="0" fontId="9" fillId="0" borderId="0"/>
    <xf numFmtId="0" fontId="12" fillId="0" borderId="0"/>
    <xf numFmtId="0" fontId="12" fillId="0" borderId="0"/>
    <xf numFmtId="0" fontId="47" fillId="0" borderId="0"/>
    <xf numFmtId="0" fontId="9" fillId="0" borderId="0"/>
    <xf numFmtId="0" fontId="9" fillId="0" borderId="0"/>
    <xf numFmtId="0" fontId="9" fillId="0" borderId="0"/>
    <xf numFmtId="0" fontId="1" fillId="0" borderId="0"/>
    <xf numFmtId="0" fontId="12" fillId="0" borderId="0"/>
    <xf numFmtId="0" fontId="1" fillId="0" borderId="0"/>
    <xf numFmtId="0" fontId="12" fillId="0" borderId="0"/>
    <xf numFmtId="0" fontId="9" fillId="0" borderId="0"/>
    <xf numFmtId="0" fontId="9" fillId="0" borderId="0"/>
    <xf numFmtId="0" fontId="1" fillId="0" borderId="0"/>
    <xf numFmtId="0" fontId="12" fillId="0" borderId="0"/>
    <xf numFmtId="0" fontId="12" fillId="0" borderId="0"/>
    <xf numFmtId="0" fontId="74" fillId="0" borderId="0" applyNumberFormat="0" applyFill="0" applyBorder="0" applyAlignment="0" applyProtection="0"/>
    <xf numFmtId="0" fontId="1" fillId="0" borderId="0"/>
    <xf numFmtId="0" fontId="75" fillId="0" borderId="0" applyNumberFormat="0" applyFill="0" applyBorder="0" applyAlignment="0" applyProtection="0"/>
    <xf numFmtId="0" fontId="76" fillId="0" borderId="0"/>
    <xf numFmtId="0" fontId="22" fillId="34" borderId="11" applyAlignment="0" applyProtection="0"/>
    <xf numFmtId="0" fontId="48" fillId="0" borderId="0" applyFill="0" applyBorder="0" applyAlignment="0" applyProtection="0"/>
    <xf numFmtId="9" fontId="76" fillId="0" borderId="0" applyFont="0" applyFill="0" applyBorder="0" applyAlignment="0" applyProtection="0"/>
    <xf numFmtId="165" fontId="1" fillId="0" borderId="0"/>
    <xf numFmtId="165" fontId="1" fillId="0" borderId="0"/>
    <xf numFmtId="165" fontId="1" fillId="0" borderId="0"/>
    <xf numFmtId="165" fontId="1" fillId="0" borderId="0"/>
    <xf numFmtId="0" fontId="12" fillId="0" borderId="0"/>
    <xf numFmtId="0" fontId="57" fillId="0" borderId="0" applyNumberFormat="0" applyFill="0" applyBorder="0" applyAlignment="0" applyProtection="0">
      <alignment vertical="top"/>
      <protection locked="0"/>
    </xf>
    <xf numFmtId="0" fontId="1" fillId="0" borderId="0"/>
    <xf numFmtId="0" fontId="9" fillId="0" borderId="0"/>
    <xf numFmtId="0" fontId="78" fillId="0" borderId="0"/>
    <xf numFmtId="0" fontId="1" fillId="0" borderId="0"/>
    <xf numFmtId="0" fontId="9" fillId="0" borderId="0"/>
    <xf numFmtId="9" fontId="9" fillId="0" borderId="0" applyFont="0" applyFill="0" applyBorder="0" applyAlignment="0" applyProtection="0"/>
    <xf numFmtId="0" fontId="9" fillId="0" borderId="0"/>
    <xf numFmtId="0" fontId="9" fillId="0" borderId="0"/>
    <xf numFmtId="0" fontId="77" fillId="49" borderId="0">
      <alignment vertical="center"/>
      <protection locked="0"/>
    </xf>
    <xf numFmtId="0" fontId="9" fillId="49" borderId="21">
      <alignment horizontal="center" vertical="center"/>
      <protection locked="0"/>
    </xf>
    <xf numFmtId="0" fontId="9" fillId="49" borderId="3">
      <alignment vertical="center"/>
      <protection locked="0"/>
    </xf>
    <xf numFmtId="0" fontId="9" fillId="48" borderId="0">
      <protection locked="0"/>
    </xf>
    <xf numFmtId="0" fontId="9" fillId="0" borderId="0"/>
    <xf numFmtId="0" fontId="9" fillId="0" borderId="0">
      <protection locked="0"/>
    </xf>
    <xf numFmtId="0" fontId="77" fillId="0" borderId="0">
      <protection locked="0"/>
    </xf>
  </cellStyleXfs>
  <cellXfs count="376">
    <xf numFmtId="0" fontId="0" fillId="0" borderId="0" xfId="0"/>
    <xf numFmtId="0" fontId="0" fillId="0" borderId="0" xfId="0" applyAlignment="1"/>
    <xf numFmtId="0" fontId="3" fillId="0" borderId="0" xfId="1"/>
    <xf numFmtId="0" fontId="6" fillId="0" borderId="0" xfId="0" applyFont="1" applyFill="1" applyBorder="1" applyAlignment="1"/>
    <xf numFmtId="0" fontId="0" fillId="6" borderId="2" xfId="0" applyFill="1" applyBorder="1"/>
    <xf numFmtId="2" fontId="0" fillId="5" borderId="0" xfId="0" applyNumberFormat="1" applyFont="1" applyFill="1" applyAlignment="1" applyProtection="1">
      <alignment horizontal="center"/>
      <protection locked="0"/>
    </xf>
    <xf numFmtId="9" fontId="0" fillId="5" borderId="0" xfId="3" applyFont="1" applyFill="1" applyAlignment="1" applyProtection="1">
      <alignment horizontal="center"/>
      <protection locked="0"/>
    </xf>
    <xf numFmtId="166" fontId="0" fillId="5" borderId="0" xfId="0" applyNumberFormat="1" applyFont="1" applyFill="1" applyBorder="1" applyProtection="1">
      <protection locked="0"/>
    </xf>
    <xf numFmtId="0" fontId="5" fillId="4" borderId="2" xfId="0" applyFont="1" applyFill="1" applyBorder="1"/>
    <xf numFmtId="0" fontId="7" fillId="4" borderId="2" xfId="0" applyFont="1" applyFill="1" applyBorder="1"/>
    <xf numFmtId="0" fontId="4" fillId="4" borderId="2" xfId="0" applyFont="1" applyFill="1" applyBorder="1"/>
    <xf numFmtId="0" fontId="2" fillId="6" borderId="2" xfId="0" applyFont="1" applyFill="1" applyBorder="1"/>
    <xf numFmtId="0" fontId="6" fillId="5" borderId="0" xfId="0" applyFont="1" applyFill="1" applyBorder="1"/>
    <xf numFmtId="0" fontId="0" fillId="0" borderId="0" xfId="0" applyAlignment="1">
      <alignment wrapText="1"/>
    </xf>
    <xf numFmtId="165" fontId="9" fillId="0" borderId="0" xfId="7" applyFont="1"/>
    <xf numFmtId="0" fontId="13" fillId="0" borderId="6" xfId="0" applyFont="1" applyBorder="1" applyAlignment="1">
      <alignment vertical="center" wrapText="1"/>
    </xf>
    <xf numFmtId="1" fontId="19" fillId="5" borderId="0" xfId="0" applyNumberFormat="1" applyFont="1" applyFill="1" applyProtection="1">
      <protection locked="0"/>
    </xf>
    <xf numFmtId="0" fontId="19" fillId="5" borderId="0" xfId="0" applyFont="1" applyFill="1" applyBorder="1"/>
    <xf numFmtId="1" fontId="19" fillId="5" borderId="0" xfId="0" applyNumberFormat="1" applyFont="1" applyFill="1" applyAlignment="1" applyProtection="1">
      <protection locked="0"/>
    </xf>
    <xf numFmtId="0" fontId="16" fillId="0" borderId="0" xfId="0" applyFont="1"/>
    <xf numFmtId="0" fontId="21" fillId="0" borderId="0" xfId="0" applyFont="1" applyFill="1" applyBorder="1" applyAlignment="1"/>
    <xf numFmtId="167" fontId="18" fillId="0" borderId="0" xfId="3" applyNumberFormat="1" applyFont="1" applyFill="1" applyBorder="1" applyAlignment="1" applyProtection="1">
      <alignment horizontal="center"/>
      <protection locked="0"/>
    </xf>
    <xf numFmtId="2" fontId="23" fillId="0" borderId="5" xfId="3" applyNumberFormat="1" applyFont="1" applyFill="1" applyBorder="1" applyAlignment="1" applyProtection="1">
      <alignment horizontal="center" wrapText="1"/>
      <protection locked="0"/>
    </xf>
    <xf numFmtId="0" fontId="0" fillId="0" borderId="5" xfId="0" applyBorder="1"/>
    <xf numFmtId="0" fontId="17" fillId="0" borderId="5" xfId="0" applyFont="1" applyBorder="1"/>
    <xf numFmtId="0" fontId="16" fillId="0" borderId="5" xfId="0" applyFont="1" applyBorder="1"/>
    <xf numFmtId="0" fontId="18" fillId="0" borderId="0" xfId="0" applyFont="1"/>
    <xf numFmtId="166" fontId="18" fillId="0" borderId="5" xfId="0" applyNumberFormat="1" applyFont="1" applyBorder="1"/>
    <xf numFmtId="2" fontId="23" fillId="0" borderId="5" xfId="3" applyNumberFormat="1" applyFont="1" applyFill="1" applyBorder="1" applyAlignment="1" applyProtection="1">
      <alignment horizontal="left" wrapText="1"/>
      <protection locked="0"/>
    </xf>
    <xf numFmtId="0" fontId="19" fillId="0" borderId="0" xfId="0" applyFont="1"/>
    <xf numFmtId="0" fontId="12" fillId="7" borderId="0" xfId="5" applyFont="1" applyFill="1"/>
    <xf numFmtId="0" fontId="14" fillId="0" borderId="0" xfId="0" applyFont="1"/>
    <xf numFmtId="0" fontId="14" fillId="0" borderId="5" xfId="0" applyFont="1" applyBorder="1"/>
    <xf numFmtId="0" fontId="14" fillId="0" borderId="5" xfId="0" applyFont="1" applyBorder="1" applyAlignment="1">
      <alignment horizontal="left" wrapText="1"/>
    </xf>
    <xf numFmtId="0" fontId="14" fillId="0" borderId="5" xfId="0" applyFont="1" applyBorder="1" applyAlignment="1">
      <alignment horizontal="left"/>
    </xf>
    <xf numFmtId="167" fontId="18" fillId="0" borderId="0" xfId="3" applyNumberFormat="1" applyFont="1"/>
    <xf numFmtId="167" fontId="18" fillId="0" borderId="0" xfId="0" applyNumberFormat="1" applyFont="1"/>
    <xf numFmtId="166" fontId="18" fillId="0" borderId="0" xfId="0" applyNumberFormat="1" applyFont="1"/>
    <xf numFmtId="167" fontId="18" fillId="0" borderId="5" xfId="3" applyNumberFormat="1" applyFont="1" applyBorder="1"/>
    <xf numFmtId="167" fontId="18" fillId="0" borderId="5" xfId="0" applyNumberFormat="1" applyFont="1" applyBorder="1"/>
    <xf numFmtId="0" fontId="24" fillId="0" borderId="0" xfId="0" applyFont="1" applyAlignment="1">
      <alignment vertical="center"/>
    </xf>
    <xf numFmtId="0" fontId="14" fillId="0" borderId="3" xfId="0" applyFont="1" applyBorder="1"/>
    <xf numFmtId="0" fontId="3" fillId="0" borderId="5" xfId="1" applyBorder="1"/>
    <xf numFmtId="2" fontId="23" fillId="0" borderId="3" xfId="3" applyNumberFormat="1" applyFont="1" applyFill="1" applyBorder="1" applyAlignment="1" applyProtection="1">
      <alignment horizontal="left" wrapText="1"/>
      <protection locked="0"/>
    </xf>
    <xf numFmtId="0" fontId="14" fillId="0" borderId="3" xfId="0" applyFont="1" applyBorder="1" applyAlignment="1">
      <alignment horizontal="left" wrapText="1"/>
    </xf>
    <xf numFmtId="0" fontId="14" fillId="0" borderId="0" xfId="0" applyFont="1" applyBorder="1" applyAlignment="1">
      <alignment horizontal="left"/>
    </xf>
    <xf numFmtId="167" fontId="18" fillId="0" borderId="0" xfId="3" applyNumberFormat="1" applyFont="1" applyBorder="1" applyAlignment="1">
      <alignment horizontal="right"/>
    </xf>
    <xf numFmtId="167" fontId="18" fillId="0" borderId="5" xfId="3" applyNumberFormat="1" applyFont="1" applyBorder="1" applyAlignment="1">
      <alignment horizontal="right"/>
    </xf>
    <xf numFmtId="3" fontId="18" fillId="0" borderId="0" xfId="0" applyNumberFormat="1" applyFont="1" applyBorder="1" applyAlignment="1">
      <alignment horizontal="right"/>
    </xf>
    <xf numFmtId="3" fontId="18" fillId="0" borderId="0" xfId="3" applyNumberFormat="1" applyFont="1" applyBorder="1" applyAlignment="1">
      <alignment horizontal="right"/>
    </xf>
    <xf numFmtId="0" fontId="19" fillId="0" borderId="0" xfId="0" applyFont="1" applyAlignment="1">
      <alignment horizontal="left"/>
    </xf>
    <xf numFmtId="0" fontId="27" fillId="0" borderId="0" xfId="0" applyFont="1"/>
    <xf numFmtId="0" fontId="23" fillId="0" borderId="5" xfId="0" applyFont="1" applyFill="1" applyBorder="1" applyAlignment="1">
      <alignment horizontal="left" vertical="center"/>
    </xf>
    <xf numFmtId="0" fontId="23" fillId="0" borderId="5" xfId="0" applyFont="1" applyFill="1" applyBorder="1" applyAlignment="1">
      <alignment horizontal="center" vertical="center"/>
    </xf>
    <xf numFmtId="0" fontId="2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8" fillId="0" borderId="0" xfId="0" applyFont="1"/>
    <xf numFmtId="166" fontId="23" fillId="0" borderId="0" xfId="0" applyNumberFormat="1" applyFont="1" applyFill="1" applyBorder="1" applyAlignment="1" applyProtection="1">
      <alignment horizontal="left" vertical="top" wrapText="1"/>
      <protection locked="0"/>
    </xf>
    <xf numFmtId="166" fontId="11" fillId="5" borderId="5" xfId="0" applyNumberFormat="1" applyFont="1" applyFill="1" applyBorder="1" applyAlignment="1" applyProtection="1">
      <alignment vertical="center"/>
      <protection locked="0"/>
    </xf>
    <xf numFmtId="166" fontId="23" fillId="0" borderId="5" xfId="0" applyNumberFormat="1" applyFont="1" applyFill="1" applyBorder="1" applyAlignment="1" applyProtection="1">
      <alignment horizontal="left" vertical="top" wrapText="1"/>
      <protection locked="0"/>
    </xf>
    <xf numFmtId="166" fontId="23" fillId="0" borderId="5" xfId="0" applyNumberFormat="1" applyFont="1" applyFill="1" applyBorder="1" applyAlignment="1">
      <alignment vertical="center" wrapText="1"/>
    </xf>
    <xf numFmtId="0" fontId="23" fillId="0" borderId="0" xfId="0" applyFont="1" applyFill="1" applyBorder="1" applyAlignment="1">
      <alignment horizontal="center" vertical="center"/>
    </xf>
    <xf numFmtId="2" fontId="23" fillId="0" borderId="5" xfId="0" applyNumberFormat="1" applyFont="1" applyFill="1" applyBorder="1" applyAlignment="1" applyProtection="1">
      <alignment horizontal="center" vertical="center" wrapText="1"/>
      <protection locked="0"/>
    </xf>
    <xf numFmtId="1" fontId="23" fillId="0" borderId="0" xfId="0" applyNumberFormat="1" applyFont="1" applyFill="1" applyBorder="1" applyAlignment="1" applyProtection="1">
      <alignment horizontal="left" vertical="center" wrapText="1"/>
      <protection locked="0"/>
    </xf>
    <xf numFmtId="1" fontId="20" fillId="0" borderId="0" xfId="0" applyNumberFormat="1" applyFont="1" applyFill="1" applyBorder="1" applyAlignment="1" applyProtection="1">
      <alignment horizontal="left" vertical="center" wrapText="1"/>
      <protection locked="0"/>
    </xf>
    <xf numFmtId="166" fontId="12" fillId="5" borderId="0" xfId="6" applyNumberFormat="1" applyFont="1" applyFill="1" applyBorder="1" applyAlignment="1" applyProtection="1">
      <alignment vertical="top"/>
      <protection locked="0"/>
    </xf>
    <xf numFmtId="0" fontId="25" fillId="5" borderId="0" xfId="0" applyFont="1" applyFill="1" applyAlignment="1"/>
    <xf numFmtId="0" fontId="19" fillId="0" borderId="0" xfId="0" applyFont="1" applyAlignment="1"/>
    <xf numFmtId="0" fontId="6" fillId="0" borderId="0" xfId="0" applyFont="1" applyFill="1"/>
    <xf numFmtId="0" fontId="6" fillId="0" borderId="5" xfId="0" applyFont="1" applyFill="1" applyBorder="1"/>
    <xf numFmtId="2" fontId="23" fillId="0" borderId="5" xfId="0" applyNumberFormat="1" applyFont="1" applyFill="1" applyBorder="1" applyAlignment="1" applyProtection="1">
      <alignment horizontal="left" vertical="center" wrapText="1"/>
      <protection locked="0"/>
    </xf>
    <xf numFmtId="167" fontId="23" fillId="0" borderId="0" xfId="0" applyNumberFormat="1" applyFont="1" applyFill="1" applyBorder="1" applyAlignment="1">
      <alignment horizontal="center" wrapText="1"/>
    </xf>
    <xf numFmtId="1" fontId="23" fillId="0" borderId="0" xfId="0" applyNumberFormat="1" applyFont="1" applyFill="1" applyBorder="1" applyAlignment="1" applyProtection="1">
      <alignment horizontal="left" wrapText="1"/>
      <protection locked="0"/>
    </xf>
    <xf numFmtId="0" fontId="18" fillId="0" borderId="0" xfId="0" applyFont="1" applyBorder="1"/>
    <xf numFmtId="0" fontId="14" fillId="0" borderId="0" xfId="0" applyFont="1" applyBorder="1"/>
    <xf numFmtId="0" fontId="14" fillId="0" borderId="0" xfId="0" applyFont="1" applyBorder="1" applyAlignment="1">
      <alignment wrapText="1"/>
    </xf>
    <xf numFmtId="0" fontId="17" fillId="0" borderId="0" xfId="0" applyFont="1" applyBorder="1"/>
    <xf numFmtId="167" fontId="23" fillId="0" borderId="0" xfId="3" applyNumberFormat="1" applyFont="1" applyFill="1" applyBorder="1" applyAlignment="1" applyProtection="1">
      <alignment horizontal="center" wrapText="1"/>
      <protection locked="0"/>
    </xf>
    <xf numFmtId="0" fontId="14" fillId="0" borderId="5" xfId="0" applyFont="1" applyBorder="1" applyAlignment="1">
      <alignment horizontal="center"/>
    </xf>
    <xf numFmtId="0" fontId="0" fillId="0" borderId="0" xfId="0" applyBorder="1"/>
    <xf numFmtId="166" fontId="12" fillId="5" borderId="0" xfId="6" applyNumberFormat="1" applyFont="1" applyFill="1" applyBorder="1" applyAlignment="1" applyProtection="1">
      <alignment horizontal="left" vertical="top"/>
      <protection locked="0"/>
    </xf>
    <xf numFmtId="0" fontId="20" fillId="0" borderId="0" xfId="0" applyFont="1" applyBorder="1" applyAlignment="1">
      <alignment horizontal="right" vertical="center"/>
    </xf>
    <xf numFmtId="0" fontId="18" fillId="0" borderId="0" xfId="0" applyFont="1" applyBorder="1" applyAlignment="1">
      <alignment horizontal="right"/>
    </xf>
    <xf numFmtId="0" fontId="14" fillId="0" borderId="0" xfId="0" applyFont="1" applyAlignment="1">
      <alignment horizontal="left" indent="1"/>
    </xf>
    <xf numFmtId="0" fontId="17" fillId="0" borderId="4" xfId="0" applyFont="1" applyBorder="1"/>
    <xf numFmtId="167" fontId="18" fillId="0" borderId="0" xfId="3" applyNumberFormat="1" applyFont="1" applyBorder="1"/>
    <xf numFmtId="166" fontId="18" fillId="0" borderId="0" xfId="3" applyNumberFormat="1" applyFont="1" applyBorder="1"/>
    <xf numFmtId="2" fontId="23" fillId="0" borderId="0" xfId="3" applyNumberFormat="1" applyFont="1" applyFill="1" applyBorder="1" applyAlignment="1" applyProtection="1">
      <alignment horizontal="left" wrapText="1"/>
      <protection locked="0"/>
    </xf>
    <xf numFmtId="166" fontId="18" fillId="0" borderId="0" xfId="0" applyNumberFormat="1" applyFont="1" applyFill="1" applyBorder="1"/>
    <xf numFmtId="166" fontId="18" fillId="0" borderId="5" xfId="0" applyNumberFormat="1" applyFont="1" applyFill="1" applyBorder="1"/>
    <xf numFmtId="1" fontId="23" fillId="0" borderId="5" xfId="0" applyNumberFormat="1" applyFont="1" applyFill="1" applyBorder="1" applyAlignment="1" applyProtection="1">
      <alignment horizontal="left"/>
      <protection locked="0"/>
    </xf>
    <xf numFmtId="1" fontId="23" fillId="0" borderId="0" xfId="0" applyNumberFormat="1" applyFont="1" applyFill="1" applyBorder="1" applyAlignment="1" applyProtection="1">
      <alignment horizontal="left"/>
      <protection locked="0"/>
    </xf>
    <xf numFmtId="167" fontId="18" fillId="0" borderId="0" xfId="0" applyNumberFormat="1" applyFont="1" applyFill="1" applyBorder="1"/>
    <xf numFmtId="167" fontId="18" fillId="0" borderId="5" xfId="0" applyNumberFormat="1" applyFont="1" applyFill="1" applyBorder="1"/>
    <xf numFmtId="0" fontId="19" fillId="0" borderId="0" xfId="0" applyFont="1" applyBorder="1"/>
    <xf numFmtId="0" fontId="29" fillId="0" borderId="0" xfId="0" applyFont="1" applyBorder="1" applyAlignment="1">
      <alignment horizontal="center"/>
    </xf>
    <xf numFmtId="167" fontId="18" fillId="0" borderId="4" xfId="3" applyNumberFormat="1" applyFont="1" applyBorder="1" applyAlignment="1">
      <alignment horizontal="right"/>
    </xf>
    <xf numFmtId="167" fontId="0" fillId="0" borderId="0" xfId="3" applyNumberFormat="1" applyFont="1"/>
    <xf numFmtId="0" fontId="14" fillId="0" borderId="0" xfId="0" applyFont="1" applyBorder="1" applyAlignment="1">
      <alignment horizontal="center"/>
    </xf>
    <xf numFmtId="166" fontId="18" fillId="0" borderId="0" xfId="0" applyNumberFormat="1" applyFont="1" applyBorder="1"/>
    <xf numFmtId="166" fontId="23" fillId="0" borderId="0" xfId="0" applyNumberFormat="1" applyFont="1" applyFill="1" applyBorder="1" applyAlignment="1" applyProtection="1">
      <alignment horizontal="left" vertical="top"/>
      <protection locked="0"/>
    </xf>
    <xf numFmtId="166" fontId="23" fillId="0" borderId="5" xfId="0" applyNumberFormat="1" applyFont="1" applyFill="1" applyBorder="1" applyAlignment="1" applyProtection="1">
      <alignment horizontal="left" vertical="top"/>
      <protection locked="0"/>
    </xf>
    <xf numFmtId="169" fontId="25" fillId="5" borderId="0" xfId="0" applyNumberFormat="1" applyFont="1" applyFill="1" applyAlignment="1"/>
    <xf numFmtId="167" fontId="20" fillId="0" borderId="0" xfId="0" applyNumberFormat="1" applyFont="1" applyFill="1" applyBorder="1" applyAlignment="1">
      <alignment horizontal="right" vertical="center"/>
    </xf>
    <xf numFmtId="167" fontId="20" fillId="0" borderId="5" xfId="0" applyNumberFormat="1" applyFont="1" applyFill="1" applyBorder="1" applyAlignment="1">
      <alignment horizontal="right" vertical="center"/>
    </xf>
    <xf numFmtId="169" fontId="20" fillId="0" borderId="0" xfId="12" applyNumberFormat="1" applyFont="1" applyFill="1" applyBorder="1" applyAlignment="1" applyProtection="1">
      <alignment horizontal="left" vertical="center"/>
      <protection locked="0"/>
    </xf>
    <xf numFmtId="169" fontId="20" fillId="0" borderId="5" xfId="12" applyNumberFormat="1" applyFont="1" applyFill="1" applyBorder="1" applyAlignment="1" applyProtection="1">
      <alignment horizontal="left" vertical="center"/>
      <protection locked="0"/>
    </xf>
    <xf numFmtId="167" fontId="20" fillId="5" borderId="0" xfId="3" applyNumberFormat="1" applyFont="1" applyFill="1" applyBorder="1" applyAlignment="1" applyProtection="1">
      <alignment horizontal="right" vertical="center"/>
      <protection locked="0"/>
    </xf>
    <xf numFmtId="0" fontId="12" fillId="0" borderId="0" xfId="0" applyFont="1" applyFill="1" applyAlignment="1">
      <alignment vertical="center"/>
    </xf>
    <xf numFmtId="166" fontId="12" fillId="0" borderId="0" xfId="0" applyNumberFormat="1" applyFont="1" applyFill="1" applyBorder="1" applyAlignment="1" applyProtection="1">
      <alignment horizontal="left" vertical="center"/>
      <protection locked="0"/>
    </xf>
    <xf numFmtId="0" fontId="12" fillId="5" borderId="0" xfId="11" applyFont="1" applyFill="1" applyBorder="1" applyAlignment="1">
      <alignment horizontal="justify" vertical="top" wrapText="1"/>
    </xf>
    <xf numFmtId="0" fontId="25" fillId="0" borderId="0" xfId="0" applyFont="1"/>
    <xf numFmtId="0" fontId="32" fillId="0" borderId="5" xfId="0" applyFont="1" applyBorder="1"/>
    <xf numFmtId="0" fontId="19" fillId="0" borderId="0" xfId="0" applyFont="1" applyFill="1" applyBorder="1" applyAlignment="1">
      <alignment horizontal="left"/>
    </xf>
    <xf numFmtId="0" fontId="14" fillId="0" borderId="7" xfId="0" applyFont="1" applyBorder="1" applyAlignment="1">
      <alignment horizontal="left"/>
    </xf>
    <xf numFmtId="167" fontId="18" fillId="0" borderId="7" xfId="3" applyNumberFormat="1" applyFont="1" applyBorder="1"/>
    <xf numFmtId="2" fontId="23" fillId="0" borderId="7" xfId="3" applyNumberFormat="1" applyFont="1" applyFill="1" applyBorder="1" applyAlignment="1" applyProtection="1">
      <alignment horizontal="left" wrapText="1"/>
      <protection locked="0"/>
    </xf>
    <xf numFmtId="0" fontId="0" fillId="0" borderId="7" xfId="0" applyBorder="1"/>
    <xf numFmtId="3" fontId="18" fillId="0" borderId="7" xfId="0" applyNumberFormat="1" applyFont="1" applyBorder="1" applyAlignment="1">
      <alignment horizontal="right"/>
    </xf>
    <xf numFmtId="3" fontId="18" fillId="0" borderId="7" xfId="3" applyNumberFormat="1" applyFont="1" applyBorder="1" applyAlignment="1">
      <alignment horizontal="right"/>
    </xf>
    <xf numFmtId="0" fontId="16" fillId="0" borderId="7" xfId="0" applyFont="1" applyBorder="1"/>
    <xf numFmtId="0" fontId="26" fillId="0" borderId="7" xfId="1" applyFont="1" applyBorder="1"/>
    <xf numFmtId="165" fontId="9" fillId="0" borderId="7" xfId="7" applyFont="1" applyBorder="1"/>
    <xf numFmtId="0" fontId="19" fillId="0" borderId="0" xfId="0" applyFont="1" applyAlignment="1">
      <alignment horizontal="left" vertical="center"/>
    </xf>
    <xf numFmtId="0" fontId="0" fillId="0" borderId="7" xfId="0" applyBorder="1" applyAlignment="1"/>
    <xf numFmtId="0" fontId="29" fillId="0" borderId="7" xfId="0" applyFont="1" applyBorder="1" applyAlignment="1">
      <alignment horizontal="center"/>
    </xf>
    <xf numFmtId="0" fontId="0" fillId="0" borderId="0" xfId="0"/>
    <xf numFmtId="167" fontId="20" fillId="0" borderId="0" xfId="3" applyNumberFormat="1" applyFont="1" applyFill="1" applyBorder="1"/>
    <xf numFmtId="3" fontId="79" fillId="0" borderId="0" xfId="0" applyNumberFormat="1" applyFont="1" applyBorder="1" applyAlignment="1">
      <alignment vertical="center" wrapText="1"/>
    </xf>
    <xf numFmtId="0" fontId="79" fillId="0" borderId="0" xfId="0" applyFont="1" applyAlignment="1">
      <alignment horizontal="right" vertical="center"/>
    </xf>
    <xf numFmtId="3" fontId="79" fillId="0" borderId="0" xfId="0" applyNumberFormat="1" applyFont="1" applyBorder="1" applyAlignment="1">
      <alignment vertical="center"/>
    </xf>
    <xf numFmtId="3" fontId="79" fillId="0" borderId="0" xfId="0" applyNumberFormat="1" applyFont="1" applyAlignment="1">
      <alignment horizontal="right" vertical="center"/>
    </xf>
    <xf numFmtId="0" fontId="0" fillId="0" borderId="0" xfId="0" applyFill="1"/>
    <xf numFmtId="0" fontId="25" fillId="5" borderId="0" xfId="0" applyFont="1" applyFill="1" applyAlignment="1">
      <alignment horizontal="left"/>
    </xf>
    <xf numFmtId="166" fontId="12" fillId="5" borderId="0" xfId="6" applyNumberFormat="1" applyFont="1" applyFill="1" applyBorder="1" applyAlignment="1" applyProtection="1">
      <alignment horizontal="left" vertical="center"/>
      <protection locked="0"/>
    </xf>
    <xf numFmtId="0" fontId="13" fillId="0" borderId="7" xfId="0" applyFont="1" applyBorder="1" applyAlignment="1">
      <alignment vertical="center" wrapText="1"/>
    </xf>
    <xf numFmtId="0" fontId="80" fillId="0" borderId="5" xfId="0" applyFont="1" applyBorder="1"/>
    <xf numFmtId="0" fontId="80" fillId="0" borderId="0" xfId="0" applyFont="1" applyBorder="1"/>
    <xf numFmtId="0" fontId="80" fillId="0" borderId="7" xfId="0" applyFont="1" applyBorder="1"/>
    <xf numFmtId="0" fontId="80" fillId="0" borderId="0" xfId="0" applyFont="1"/>
    <xf numFmtId="0" fontId="77" fillId="0" borderId="0" xfId="0" applyFont="1"/>
    <xf numFmtId="165" fontId="77" fillId="0" borderId="7" xfId="7" applyFont="1" applyBorder="1"/>
    <xf numFmtId="1" fontId="77" fillId="0" borderId="0" xfId="0" applyNumberFormat="1" applyFont="1" applyFill="1" applyBorder="1" applyAlignment="1" applyProtection="1">
      <alignment horizontal="left" wrapText="1"/>
      <protection locked="0"/>
    </xf>
    <xf numFmtId="0" fontId="80" fillId="0" borderId="7" xfId="0" applyFont="1" applyBorder="1" applyAlignment="1"/>
    <xf numFmtId="0" fontId="80" fillId="0" borderId="5" xfId="0" applyFont="1" applyBorder="1" applyAlignment="1"/>
    <xf numFmtId="0" fontId="14" fillId="0" borderId="6" xfId="0" applyFont="1" applyBorder="1" applyAlignment="1">
      <alignment wrapText="1"/>
    </xf>
    <xf numFmtId="0" fontId="81" fillId="5" borderId="0" xfId="0" applyFont="1" applyFill="1" applyBorder="1" applyAlignment="1">
      <alignment horizontal="left" vertical="center" wrapText="1"/>
    </xf>
    <xf numFmtId="3" fontId="82" fillId="5" borderId="0" xfId="0" applyNumberFormat="1" applyFont="1" applyFill="1" applyBorder="1" applyAlignment="1">
      <alignment horizontal="right" vertical="center"/>
    </xf>
    <xf numFmtId="167" fontId="18" fillId="0" borderId="0" xfId="3" applyNumberFormat="1" applyFont="1" applyFill="1" applyBorder="1"/>
    <xf numFmtId="0" fontId="81" fillId="5" borderId="7" xfId="0" applyFont="1" applyFill="1" applyBorder="1" applyAlignment="1">
      <alignment horizontal="left" vertical="center" wrapText="1"/>
    </xf>
    <xf numFmtId="3" fontId="82" fillId="5" borderId="7" xfId="0" applyNumberFormat="1" applyFont="1" applyFill="1" applyBorder="1" applyAlignment="1">
      <alignment horizontal="right" vertical="center"/>
    </xf>
    <xf numFmtId="166" fontId="18" fillId="0" borderId="7" xfId="3" applyNumberFormat="1" applyFont="1" applyBorder="1"/>
    <xf numFmtId="167" fontId="0" fillId="0" borderId="0" xfId="3" applyNumberFormat="1" applyFont="1" applyFill="1"/>
    <xf numFmtId="0" fontId="77" fillId="0" borderId="5" xfId="0" applyFont="1" applyFill="1" applyBorder="1"/>
    <xf numFmtId="49" fontId="23" fillId="0" borderId="5" xfId="0" applyNumberFormat="1" applyFont="1" applyFill="1" applyBorder="1" applyAlignment="1">
      <alignment horizontal="center" vertical="center" wrapText="1"/>
    </xf>
    <xf numFmtId="166" fontId="11" fillId="5" borderId="0" xfId="0" applyNumberFormat="1" applyFont="1" applyFill="1" applyBorder="1" applyAlignment="1" applyProtection="1">
      <alignment vertical="center"/>
      <protection locked="0"/>
    </xf>
    <xf numFmtId="166" fontId="23" fillId="0" borderId="5" xfId="0" applyNumberFormat="1" applyFont="1" applyFill="1" applyBorder="1" applyAlignment="1">
      <alignment horizontal="right" vertical="center" wrapText="1"/>
    </xf>
    <xf numFmtId="0" fontId="23" fillId="0" borderId="5" xfId="0" applyNumberFormat="1" applyFont="1" applyFill="1" applyBorder="1" applyAlignment="1">
      <alignment horizontal="center" vertical="center" wrapText="1"/>
    </xf>
    <xf numFmtId="0" fontId="18" fillId="0" borderId="0" xfId="0" applyNumberFormat="1" applyFont="1" applyBorder="1" applyAlignment="1">
      <alignment horizontal="right"/>
    </xf>
    <xf numFmtId="0" fontId="83" fillId="0" borderId="0" xfId="0" applyFont="1" applyAlignment="1">
      <alignment horizontal="left" vertical="center"/>
    </xf>
    <xf numFmtId="0" fontId="12" fillId="5" borderId="0" xfId="11" applyFont="1" applyFill="1" applyBorder="1" applyAlignment="1">
      <alignment vertical="center"/>
    </xf>
    <xf numFmtId="0" fontId="18" fillId="0" borderId="0" xfId="0" applyFont="1" applyBorder="1" applyAlignment="1">
      <alignment horizontal="left"/>
    </xf>
    <xf numFmtId="0" fontId="23" fillId="0" borderId="5" xfId="0" applyFont="1" applyFill="1" applyBorder="1" applyAlignment="1">
      <alignment horizontal="left" vertical="center" wrapText="1"/>
    </xf>
    <xf numFmtId="0" fontId="20" fillId="0" borderId="0" xfId="0" applyFont="1" applyFill="1" applyBorder="1" applyAlignment="1">
      <alignment horizontal="right" vertical="center"/>
    </xf>
    <xf numFmtId="0" fontId="25" fillId="0" borderId="0" xfId="0" applyFont="1" applyAlignment="1">
      <alignment wrapText="1"/>
    </xf>
    <xf numFmtId="166" fontId="12" fillId="5" borderId="0" xfId="6" applyNumberFormat="1" applyFont="1" applyFill="1" applyBorder="1" applyAlignment="1" applyProtection="1">
      <alignment horizontal="left" vertical="top"/>
      <protection locked="0"/>
    </xf>
    <xf numFmtId="0" fontId="25" fillId="5" borderId="0" xfId="0" applyFont="1" applyFill="1" applyAlignment="1">
      <alignment horizontal="left"/>
    </xf>
    <xf numFmtId="166" fontId="12" fillId="5" borderId="0" xfId="6" applyNumberFormat="1" applyFont="1" applyFill="1" applyBorder="1" applyAlignment="1" applyProtection="1">
      <alignment horizontal="left" vertical="center"/>
      <protection locked="0"/>
    </xf>
    <xf numFmtId="166" fontId="20" fillId="0" borderId="0" xfId="0" applyNumberFormat="1" applyFont="1" applyFill="1" applyBorder="1" applyAlignment="1" applyProtection="1">
      <alignment horizontal="left" vertical="top" wrapText="1" indent="1"/>
      <protection locked="0"/>
    </xf>
    <xf numFmtId="167" fontId="20" fillId="0" borderId="0" xfId="0" applyNumberFormat="1" applyFont="1" applyFill="1" applyBorder="1" applyAlignment="1">
      <alignment horizontal="center" wrapText="1"/>
    </xf>
    <xf numFmtId="167" fontId="20" fillId="0" borderId="5" xfId="0" applyNumberFormat="1" applyFont="1" applyFill="1" applyBorder="1" applyAlignment="1">
      <alignment horizontal="center" wrapText="1"/>
    </xf>
    <xf numFmtId="167" fontId="20" fillId="0" borderId="0" xfId="3" applyNumberFormat="1" applyFont="1" applyFill="1" applyBorder="1" applyAlignment="1" applyProtection="1">
      <alignment horizontal="center" wrapText="1"/>
      <protection locked="0"/>
    </xf>
    <xf numFmtId="166" fontId="20" fillId="0" borderId="0" xfId="0" applyNumberFormat="1" applyFont="1" applyFill="1" applyBorder="1" applyAlignment="1" applyProtection="1">
      <alignment horizontal="left" vertical="center" indent="1"/>
      <protection locked="0"/>
    </xf>
    <xf numFmtId="167" fontId="20" fillId="0" borderId="0" xfId="3" applyNumberFormat="1" applyFont="1" applyFill="1" applyBorder="1" applyAlignment="1" applyProtection="1">
      <alignment horizontal="center" vertical="center" wrapText="1"/>
      <protection locked="0"/>
    </xf>
    <xf numFmtId="167" fontId="20" fillId="0" borderId="0" xfId="3" applyNumberFormat="1" applyFont="1" applyFill="1" applyBorder="1" applyAlignment="1">
      <alignment horizontal="center" wrapText="1"/>
    </xf>
    <xf numFmtId="0" fontId="2" fillId="0" borderId="0" xfId="0" applyFont="1"/>
    <xf numFmtId="0" fontId="2" fillId="0" borderId="0" xfId="0" applyFont="1" applyFill="1" applyBorder="1"/>
    <xf numFmtId="0" fontId="2" fillId="0" borderId="0" xfId="0" applyFont="1" applyBorder="1"/>
    <xf numFmtId="167" fontId="18" fillId="0" borderId="0" xfId="0" applyNumberFormat="1" applyFont="1" applyBorder="1"/>
    <xf numFmtId="0" fontId="85" fillId="0" borderId="0" xfId="0" applyFont="1" applyFill="1" applyBorder="1" applyAlignment="1">
      <alignment vertical="center"/>
    </xf>
    <xf numFmtId="0" fontId="16" fillId="0" borderId="0" xfId="0" applyFont="1" applyBorder="1"/>
    <xf numFmtId="167" fontId="20" fillId="6" borderId="5" xfId="3" applyNumberFormat="1" applyFont="1" applyFill="1" applyBorder="1"/>
    <xf numFmtId="0" fontId="79" fillId="0" borderId="0" xfId="0" applyFont="1" applyBorder="1" applyAlignment="1">
      <alignment horizontal="right" vertical="center"/>
    </xf>
    <xf numFmtId="3" fontId="79" fillId="0" borderId="0" xfId="0" applyNumberFormat="1" applyFont="1" applyBorder="1" applyAlignment="1">
      <alignment horizontal="right" vertical="center"/>
    </xf>
    <xf numFmtId="0" fontId="23" fillId="6" borderId="5" xfId="0" applyFont="1" applyFill="1" applyBorder="1" applyAlignment="1">
      <alignment horizontal="center" vertical="center"/>
    </xf>
    <xf numFmtId="3" fontId="79" fillId="6" borderId="5" xfId="0" applyNumberFormat="1" applyFont="1" applyFill="1" applyBorder="1" applyAlignment="1">
      <alignment vertical="center" wrapText="1"/>
    </xf>
    <xf numFmtId="0" fontId="79" fillId="6" borderId="5" xfId="0" applyFont="1" applyFill="1" applyBorder="1" applyAlignment="1">
      <alignment horizontal="right" vertical="center"/>
    </xf>
    <xf numFmtId="3" fontId="79" fillId="6" borderId="5" xfId="0" applyNumberFormat="1" applyFont="1" applyFill="1" applyBorder="1" applyAlignment="1">
      <alignment vertical="center"/>
    </xf>
    <xf numFmtId="3" fontId="79" fillId="6" borderId="5" xfId="0" applyNumberFormat="1" applyFont="1" applyFill="1" applyBorder="1" applyAlignment="1">
      <alignment horizontal="right" vertical="center"/>
    </xf>
    <xf numFmtId="166" fontId="23" fillId="0" borderId="0" xfId="0" applyNumberFormat="1" applyFont="1" applyFill="1" applyBorder="1" applyAlignment="1">
      <alignment horizontal="center" vertical="center" wrapText="1"/>
    </xf>
    <xf numFmtId="0" fontId="84" fillId="0" borderId="0" xfId="0" applyFont="1"/>
    <xf numFmtId="170" fontId="9" fillId="0" borderId="0" xfId="848" applyNumberFormat="1" applyAlignment="1">
      <alignment horizontal="right" vertical="center"/>
    </xf>
    <xf numFmtId="0" fontId="87" fillId="0" borderId="0" xfId="0" applyFont="1" applyAlignment="1">
      <alignment horizontal="left" vertical="center" indent="4"/>
    </xf>
    <xf numFmtId="0" fontId="17" fillId="0" borderId="0" xfId="0" applyFont="1"/>
    <xf numFmtId="167" fontId="18" fillId="0" borderId="4" xfId="0" applyNumberFormat="1" applyFont="1" applyBorder="1"/>
    <xf numFmtId="166" fontId="18" fillId="0" borderId="4" xfId="0" applyNumberFormat="1" applyFont="1" applyBorder="1"/>
    <xf numFmtId="167" fontId="20" fillId="0" borderId="0" xfId="3" applyNumberFormat="1" applyFont="1"/>
    <xf numFmtId="167" fontId="20" fillId="0" borderId="7" xfId="3" applyNumberFormat="1" applyFont="1" applyBorder="1"/>
    <xf numFmtId="0" fontId="18" fillId="0" borderId="0" xfId="0" applyFont="1" applyFill="1" applyBorder="1" applyAlignment="1">
      <alignment horizontal="left"/>
    </xf>
    <xf numFmtId="0" fontId="18" fillId="0" borderId="0" xfId="0" applyFont="1" applyFill="1" applyBorder="1" applyAlignment="1">
      <alignment horizontal="right"/>
    </xf>
    <xf numFmtId="0" fontId="14" fillId="0" borderId="0" xfId="0" applyFont="1" applyBorder="1" applyAlignment="1"/>
    <xf numFmtId="0" fontId="14" fillId="0" borderId="0" xfId="0" applyFont="1" applyFill="1" applyBorder="1" applyAlignment="1">
      <alignment horizontal="left"/>
    </xf>
    <xf numFmtId="0" fontId="15" fillId="0" borderId="0" xfId="0" applyFont="1" applyFill="1" applyAlignment="1">
      <alignment horizontal="right" vertical="center"/>
    </xf>
    <xf numFmtId="0" fontId="14" fillId="0" borderId="7" xfId="0" applyFont="1" applyFill="1" applyBorder="1" applyAlignment="1">
      <alignment horizontal="left"/>
    </xf>
    <xf numFmtId="0" fontId="15" fillId="0" borderId="7" xfId="0" applyFont="1" applyFill="1" applyBorder="1" applyAlignment="1">
      <alignment horizontal="right" vertical="center"/>
    </xf>
    <xf numFmtId="167" fontId="15" fillId="0" borderId="0" xfId="0" applyNumberFormat="1" applyFont="1" applyFill="1" applyAlignment="1">
      <alignment horizontal="right" vertical="center"/>
    </xf>
    <xf numFmtId="167" fontId="15" fillId="0" borderId="7" xfId="0" applyNumberFormat="1" applyFont="1" applyFill="1" applyBorder="1" applyAlignment="1">
      <alignment horizontal="right" vertical="center"/>
    </xf>
    <xf numFmtId="168" fontId="15" fillId="0" borderId="0" xfId="0" applyNumberFormat="1" applyFont="1" applyFill="1" applyAlignment="1">
      <alignment horizontal="right" vertical="center"/>
    </xf>
    <xf numFmtId="168" fontId="15" fillId="0" borderId="7" xfId="0" applyNumberFormat="1" applyFont="1" applyFill="1" applyBorder="1" applyAlignment="1">
      <alignment horizontal="right" vertical="center"/>
    </xf>
    <xf numFmtId="0" fontId="20" fillId="0" borderId="0" xfId="0" applyFont="1" applyFill="1" applyBorder="1" applyAlignment="1">
      <alignment horizontal="left"/>
    </xf>
    <xf numFmtId="0" fontId="20" fillId="0" borderId="0" xfId="0" applyFont="1" applyFill="1" applyBorder="1" applyAlignment="1">
      <alignment horizontal="right"/>
    </xf>
    <xf numFmtId="0" fontId="23" fillId="0" borderId="6" xfId="0" applyFont="1" applyBorder="1" applyAlignment="1">
      <alignment vertical="center" wrapText="1"/>
    </xf>
    <xf numFmtId="0" fontId="14" fillId="0" borderId="0" xfId="0" applyFont="1" applyFill="1" applyAlignment="1">
      <alignment horizontal="left" vertical="center"/>
    </xf>
    <xf numFmtId="169" fontId="15" fillId="0" borderId="0" xfId="12" applyNumberFormat="1" applyFont="1" applyFill="1" applyAlignment="1">
      <alignment horizontal="right" vertical="center"/>
    </xf>
    <xf numFmtId="167" fontId="15" fillId="0" borderId="0" xfId="3" applyNumberFormat="1" applyFont="1" applyFill="1" applyAlignment="1">
      <alignment horizontal="right" vertical="center"/>
    </xf>
    <xf numFmtId="167" fontId="20" fillId="0" borderId="0" xfId="3" applyNumberFormat="1" applyFont="1" applyFill="1" applyAlignment="1">
      <alignment horizontal="right" vertical="center"/>
    </xf>
    <xf numFmtId="2" fontId="15" fillId="0" borderId="0" xfId="0" applyNumberFormat="1" applyFont="1" applyFill="1" applyAlignment="1">
      <alignment horizontal="right" vertical="center"/>
    </xf>
    <xf numFmtId="0" fontId="14" fillId="0" borderId="0" xfId="0" applyFont="1" applyFill="1" applyBorder="1" applyAlignment="1">
      <alignment horizontal="left" vertical="center"/>
    </xf>
    <xf numFmtId="169" fontId="15" fillId="0" borderId="0" xfId="12" applyNumberFormat="1" applyFont="1" applyFill="1" applyBorder="1" applyAlignment="1">
      <alignment horizontal="right" vertical="center"/>
    </xf>
    <xf numFmtId="167" fontId="20" fillId="0" borderId="0" xfId="3" applyNumberFormat="1" applyFont="1" applyFill="1" applyBorder="1" applyAlignment="1">
      <alignment horizontal="right" vertical="center"/>
    </xf>
    <xf numFmtId="0" fontId="14" fillId="0" borderId="7" xfId="0" applyFont="1" applyFill="1" applyBorder="1" applyAlignment="1">
      <alignment horizontal="left" vertical="center"/>
    </xf>
    <xf numFmtId="169" fontId="15" fillId="0" borderId="7" xfId="12" applyNumberFormat="1" applyFont="1" applyFill="1" applyBorder="1" applyAlignment="1">
      <alignment horizontal="right" vertical="center"/>
    </xf>
    <xf numFmtId="167" fontId="15" fillId="0" borderId="7" xfId="3" applyNumberFormat="1" applyFont="1" applyFill="1" applyBorder="1" applyAlignment="1">
      <alignment horizontal="right" vertical="center"/>
    </xf>
    <xf numFmtId="167" fontId="20" fillId="0" borderId="7" xfId="3" applyNumberFormat="1" applyFont="1" applyFill="1" applyBorder="1" applyAlignment="1">
      <alignment horizontal="right" vertical="center"/>
    </xf>
    <xf numFmtId="166" fontId="15" fillId="0" borderId="7" xfId="0" applyNumberFormat="1" applyFont="1" applyFill="1" applyBorder="1" applyAlignment="1">
      <alignment horizontal="right" vertical="center"/>
    </xf>
    <xf numFmtId="167" fontId="0" fillId="0" borderId="0" xfId="0" applyNumberFormat="1"/>
    <xf numFmtId="0" fontId="0" fillId="0" borderId="0" xfId="0" applyFill="1" applyBorder="1"/>
    <xf numFmtId="1" fontId="23" fillId="0" borderId="5" xfId="0" applyNumberFormat="1" applyFont="1" applyFill="1" applyBorder="1" applyAlignment="1" applyProtection="1">
      <alignment horizontal="left" vertical="center" wrapText="1"/>
      <protection locked="0"/>
    </xf>
    <xf numFmtId="1" fontId="20" fillId="0" borderId="5" xfId="0" applyNumberFormat="1" applyFont="1" applyFill="1" applyBorder="1" applyAlignment="1" applyProtection="1">
      <alignment horizontal="left" vertical="center" wrapText="1"/>
      <protection locked="0"/>
    </xf>
    <xf numFmtId="167" fontId="20" fillId="0" borderId="5" xfId="3" applyNumberFormat="1" applyFont="1" applyFill="1" applyBorder="1" applyAlignment="1">
      <alignment horizontal="center" wrapText="1"/>
    </xf>
    <xf numFmtId="167" fontId="20" fillId="0" borderId="5" xfId="3" applyNumberFormat="1" applyFont="1" applyFill="1" applyBorder="1"/>
    <xf numFmtId="3" fontId="20" fillId="0" borderId="0" xfId="0" applyNumberFormat="1" applyFont="1" applyFill="1" applyBorder="1" applyAlignment="1">
      <alignment horizontal="right" vertical="center"/>
    </xf>
    <xf numFmtId="171" fontId="20" fillId="0" borderId="0" xfId="12" applyNumberFormat="1" applyFont="1" applyFill="1" applyBorder="1" applyAlignment="1">
      <alignment horizontal="right" vertical="center"/>
    </xf>
    <xf numFmtId="171" fontId="20" fillId="0" borderId="0" xfId="12" applyNumberFormat="1" applyFont="1" applyFill="1" applyProtection="1">
      <protection locked="0"/>
    </xf>
    <xf numFmtId="171" fontId="20" fillId="0" borderId="5" xfId="12" applyNumberFormat="1" applyFont="1" applyFill="1" applyBorder="1" applyProtection="1">
      <protection locked="0"/>
    </xf>
    <xf numFmtId="169" fontId="0" fillId="0" borderId="0" xfId="0" applyNumberFormat="1"/>
    <xf numFmtId="3" fontId="0" fillId="0" borderId="0" xfId="0" applyNumberFormat="1"/>
    <xf numFmtId="167" fontId="20" fillId="0" borderId="5" xfId="3" applyNumberFormat="1" applyFont="1" applyFill="1" applyBorder="1" applyAlignment="1">
      <alignment horizontal="right" vertical="center"/>
    </xf>
    <xf numFmtId="3" fontId="20" fillId="0" borderId="0" xfId="0" applyNumberFormat="1" applyFont="1" applyBorder="1" applyAlignment="1">
      <alignment vertical="center" wrapText="1"/>
    </xf>
    <xf numFmtId="3" fontId="20" fillId="0" borderId="5" xfId="0" applyNumberFormat="1" applyFont="1" applyFill="1" applyBorder="1" applyAlignment="1">
      <alignment vertical="center" wrapText="1"/>
    </xf>
    <xf numFmtId="171" fontId="20" fillId="0" borderId="0" xfId="12" applyNumberFormat="1" applyFont="1" applyFill="1" applyBorder="1" applyProtection="1">
      <protection locked="0"/>
    </xf>
    <xf numFmtId="3" fontId="20" fillId="0" borderId="0" xfId="0" applyNumberFormat="1" applyFont="1" applyBorder="1" applyAlignment="1">
      <alignment vertical="center"/>
    </xf>
    <xf numFmtId="3" fontId="20" fillId="0" borderId="0" xfId="0" applyNumberFormat="1" applyFont="1" applyBorder="1" applyAlignment="1">
      <alignment horizontal="right" vertical="center"/>
    </xf>
    <xf numFmtId="0" fontId="20" fillId="0" borderId="5" xfId="0" applyFont="1" applyFill="1" applyBorder="1" applyAlignment="1">
      <alignment horizontal="right" vertical="center"/>
    </xf>
    <xf numFmtId="3" fontId="20" fillId="0" borderId="5" xfId="0" applyNumberFormat="1" applyFont="1" applyFill="1" applyBorder="1" applyAlignment="1">
      <alignment vertical="center"/>
    </xf>
    <xf numFmtId="3" fontId="20" fillId="0" borderId="5" xfId="0" applyNumberFormat="1" applyFont="1" applyFill="1" applyBorder="1" applyAlignment="1">
      <alignment horizontal="right" vertical="center"/>
    </xf>
    <xf numFmtId="0" fontId="23" fillId="0" borderId="0" xfId="0" applyFont="1" applyFill="1" applyBorder="1" applyAlignment="1">
      <alignment horizontal="left" vertical="center" wrapText="1"/>
    </xf>
    <xf numFmtId="0" fontId="86" fillId="0" borderId="0" xfId="0" applyFont="1" applyAlignment="1">
      <alignment horizontal="left" vertical="center"/>
    </xf>
    <xf numFmtId="0" fontId="14" fillId="0" borderId="3" xfId="0" applyFont="1" applyFill="1" applyBorder="1" applyAlignment="1">
      <alignment horizontal="center" vertical="center" wrapText="1"/>
    </xf>
    <xf numFmtId="2" fontId="23" fillId="0" borderId="3" xfId="3" applyNumberFormat="1" applyFont="1" applyFill="1" applyBorder="1" applyAlignment="1" applyProtection="1">
      <alignment horizontal="center" vertical="center" wrapText="1"/>
      <protection locked="0"/>
    </xf>
    <xf numFmtId="0" fontId="14" fillId="0" borderId="3" xfId="0" applyFont="1" applyBorder="1" applyAlignment="1">
      <alignment horizontal="center" vertical="center" wrapText="1"/>
    </xf>
    <xf numFmtId="0" fontId="14" fillId="0" borderId="3" xfId="0" applyFont="1" applyBorder="1" applyAlignment="1">
      <alignment horizontal="center" vertical="center"/>
    </xf>
    <xf numFmtId="2" fontId="23" fillId="0" borderId="0" xfId="3" applyNumberFormat="1" applyFont="1" applyFill="1" applyBorder="1" applyAlignment="1" applyProtection="1">
      <alignment horizontal="center" vertical="center" wrapText="1"/>
      <protection locked="0"/>
    </xf>
    <xf numFmtId="0" fontId="18" fillId="0" borderId="0" xfId="0" applyFont="1" applyBorder="1" applyAlignment="1">
      <alignment horizontal="center" vertical="center"/>
    </xf>
    <xf numFmtId="0" fontId="14" fillId="0" borderId="3" xfId="0" applyFont="1" applyFill="1" applyBorder="1" applyAlignment="1">
      <alignment horizontal="center" vertical="center"/>
    </xf>
    <xf numFmtId="0" fontId="0" fillId="0" borderId="0" xfId="0" applyAlignment="1">
      <alignment horizontal="center"/>
    </xf>
    <xf numFmtId="166" fontId="18" fillId="0" borderId="0" xfId="0" applyNumberFormat="1" applyFont="1" applyBorder="1" applyAlignment="1">
      <alignment horizontal="center" vertical="center"/>
    </xf>
    <xf numFmtId="166" fontId="18" fillId="0" borderId="0" xfId="3" applyNumberFormat="1" applyFont="1" applyBorder="1" applyAlignment="1">
      <alignment horizontal="center" vertical="center"/>
    </xf>
    <xf numFmtId="0" fontId="14" fillId="0" borderId="0" xfId="0" applyFont="1" applyBorder="1" applyAlignment="1">
      <alignment horizontal="center" vertical="center"/>
    </xf>
    <xf numFmtId="166" fontId="18" fillId="0" borderId="0" xfId="0" applyNumberFormat="1" applyFont="1" applyFill="1" applyBorder="1" applyAlignment="1">
      <alignment horizontal="center" vertical="center"/>
    </xf>
    <xf numFmtId="166" fontId="18" fillId="0" borderId="0" xfId="3" applyNumberFormat="1" applyFont="1" applyFill="1" applyBorder="1" applyAlignment="1">
      <alignment horizontal="center" vertical="center"/>
    </xf>
    <xf numFmtId="0" fontId="18" fillId="0" borderId="0" xfId="0" applyFont="1" applyFill="1" applyBorder="1" applyAlignment="1">
      <alignment horizontal="center" vertical="center"/>
    </xf>
    <xf numFmtId="166" fontId="18" fillId="0" borderId="5" xfId="0" applyNumberFormat="1" applyFont="1" applyBorder="1" applyAlignment="1">
      <alignment horizontal="center" vertical="center"/>
    </xf>
    <xf numFmtId="166" fontId="18" fillId="0" borderId="5" xfId="3" applyNumberFormat="1" applyFont="1" applyBorder="1" applyAlignment="1">
      <alignment horizontal="center" vertical="center"/>
    </xf>
    <xf numFmtId="166" fontId="18" fillId="0" borderId="5" xfId="0" applyNumberFormat="1" applyFont="1" applyFill="1" applyBorder="1" applyAlignment="1">
      <alignment horizontal="center" vertical="center"/>
    </xf>
    <xf numFmtId="166" fontId="18" fillId="0" borderId="5" xfId="3" applyNumberFormat="1" applyFont="1" applyFill="1" applyBorder="1" applyAlignment="1">
      <alignment horizontal="center" vertical="center"/>
    </xf>
    <xf numFmtId="0" fontId="19" fillId="0" borderId="0" xfId="0" applyFont="1" applyFill="1" applyBorder="1"/>
    <xf numFmtId="0" fontId="19" fillId="0" borderId="0" xfId="0" applyFont="1" applyFill="1"/>
    <xf numFmtId="0" fontId="91" fillId="0" borderId="0" xfId="0" applyFont="1"/>
    <xf numFmtId="0" fontId="23" fillId="0" borderId="3" xfId="0" applyFont="1" applyFill="1" applyBorder="1" applyAlignment="1">
      <alignment horizontal="left" vertical="center"/>
    </xf>
    <xf numFmtId="0" fontId="18" fillId="0" borderId="5" xfId="0" applyFont="1" applyBorder="1"/>
    <xf numFmtId="169" fontId="18" fillId="0" borderId="5" xfId="12" applyNumberFormat="1" applyFont="1" applyBorder="1"/>
    <xf numFmtId="0" fontId="94" fillId="0" borderId="0" xfId="1" applyFont="1"/>
    <xf numFmtId="3" fontId="18" fillId="0" borderId="0" xfId="0" applyNumberFormat="1" applyFont="1" applyBorder="1"/>
    <xf numFmtId="169" fontId="18" fillId="0" borderId="0" xfId="12" applyNumberFormat="1" applyFont="1" applyBorder="1"/>
    <xf numFmtId="2" fontId="18" fillId="0" borderId="0" xfId="0" applyNumberFormat="1" applyFont="1" applyBorder="1"/>
    <xf numFmtId="3" fontId="18" fillId="0" borderId="5" xfId="0" applyNumberFormat="1" applyFont="1" applyBorder="1"/>
    <xf numFmtId="0" fontId="23" fillId="0" borderId="0" xfId="0" applyFont="1" applyFill="1" applyBorder="1" applyAlignment="1">
      <alignment horizontal="right" vertical="center"/>
    </xf>
    <xf numFmtId="0" fontId="23" fillId="0" borderId="5" xfId="0" applyFont="1" applyFill="1" applyBorder="1" applyAlignment="1">
      <alignment horizontal="right" vertical="center"/>
    </xf>
    <xf numFmtId="0" fontId="20" fillId="0" borderId="0" xfId="0" applyFont="1" applyFill="1" applyBorder="1"/>
    <xf numFmtId="167" fontId="20" fillId="0" borderId="0" xfId="3" applyNumberFormat="1" applyFont="1" applyFill="1" applyBorder="1" applyAlignment="1" applyProtection="1">
      <alignment horizontal="center"/>
      <protection locked="0"/>
    </xf>
    <xf numFmtId="0" fontId="20" fillId="0" borderId="5" xfId="0" applyFont="1" applyFill="1" applyBorder="1"/>
    <xf numFmtId="167" fontId="20" fillId="0" borderId="5" xfId="3" applyNumberFormat="1" applyFont="1" applyFill="1" applyBorder="1" applyAlignment="1" applyProtection="1">
      <alignment horizontal="center"/>
      <protection locked="0"/>
    </xf>
    <xf numFmtId="0" fontId="14" fillId="0" borderId="5" xfId="0" applyFont="1" applyFill="1" applyBorder="1" applyAlignment="1">
      <alignment horizontal="left" wrapText="1"/>
    </xf>
    <xf numFmtId="0" fontId="14" fillId="0" borderId="5" xfId="0" applyFont="1" applyFill="1" applyBorder="1" applyAlignment="1">
      <alignment horizontal="left"/>
    </xf>
    <xf numFmtId="167" fontId="18" fillId="0" borderId="4" xfId="3" applyNumberFormat="1" applyFont="1" applyFill="1" applyBorder="1"/>
    <xf numFmtId="167" fontId="18" fillId="0" borderId="4" xfId="0" applyNumberFormat="1" applyFont="1" applyFill="1" applyBorder="1"/>
    <xf numFmtId="166" fontId="18" fillId="0" borderId="4" xfId="0" applyNumberFormat="1" applyFont="1" applyFill="1" applyBorder="1"/>
    <xf numFmtId="167" fontId="18" fillId="0" borderId="5" xfId="3" applyNumberFormat="1" applyFont="1" applyFill="1" applyBorder="1"/>
    <xf numFmtId="0" fontId="0" fillId="0" borderId="5" xfId="0" applyFill="1" applyBorder="1"/>
    <xf numFmtId="167" fontId="18" fillId="0" borderId="0" xfId="0" applyNumberFormat="1" applyFont="1" applyFill="1"/>
    <xf numFmtId="166" fontId="18" fillId="0" borderId="0" xfId="0" applyNumberFormat="1" applyFont="1" applyFill="1"/>
    <xf numFmtId="0" fontId="18" fillId="0" borderId="4" xfId="0" applyFont="1" applyFill="1" applyBorder="1"/>
    <xf numFmtId="0" fontId="0" fillId="0" borderId="0" xfId="0" applyAlignment="1">
      <alignment horizontal="center" vertical="center"/>
    </xf>
    <xf numFmtId="0" fontId="18" fillId="0" borderId="5" xfId="0" applyNumberFormat="1" applyFont="1" applyFill="1" applyBorder="1" applyAlignment="1">
      <alignment horizontal="right"/>
    </xf>
    <xf numFmtId="1" fontId="77" fillId="0" borderId="7" xfId="0" applyNumberFormat="1" applyFont="1" applyFill="1" applyBorder="1" applyAlignment="1" applyProtection="1">
      <alignment horizontal="left" wrapText="1"/>
      <protection locked="0"/>
    </xf>
    <xf numFmtId="167" fontId="20" fillId="0" borderId="0" xfId="3" applyNumberFormat="1" applyFont="1" applyBorder="1"/>
    <xf numFmtId="167" fontId="18" fillId="0" borderId="5" xfId="3" applyNumberFormat="1" applyFont="1" applyFill="1" applyBorder="1" applyAlignment="1" applyProtection="1">
      <alignment horizontal="center"/>
      <protection locked="0"/>
    </xf>
    <xf numFmtId="0" fontId="87" fillId="0" borderId="5" xfId="0" applyFont="1" applyBorder="1"/>
    <xf numFmtId="0" fontId="87" fillId="0" borderId="0" xfId="0" applyFont="1" applyBorder="1"/>
    <xf numFmtId="0" fontId="95" fillId="0" borderId="5" xfId="0" applyFont="1" applyBorder="1"/>
    <xf numFmtId="0" fontId="84" fillId="0" borderId="5" xfId="0" applyFont="1" applyBorder="1"/>
    <xf numFmtId="0" fontId="84" fillId="0" borderId="0" xfId="0" applyFont="1" applyBorder="1"/>
    <xf numFmtId="2" fontId="85" fillId="0" borderId="0" xfId="3" applyNumberFormat="1" applyFont="1" applyFill="1" applyBorder="1" applyAlignment="1" applyProtection="1">
      <alignment horizontal="left" wrapText="1"/>
      <protection locked="0"/>
    </xf>
    <xf numFmtId="0" fontId="85" fillId="0" borderId="3" xfId="0" applyFont="1" applyBorder="1" applyAlignment="1"/>
    <xf numFmtId="0" fontId="85" fillId="0" borderId="0" xfId="0" applyFont="1" applyBorder="1" applyAlignment="1"/>
    <xf numFmtId="0" fontId="85" fillId="6" borderId="3" xfId="0" applyFont="1" applyFill="1" applyBorder="1" applyAlignment="1"/>
    <xf numFmtId="2" fontId="85" fillId="0" borderId="5" xfId="3" applyNumberFormat="1" applyFont="1" applyFill="1" applyBorder="1" applyAlignment="1" applyProtection="1">
      <alignment horizontal="left" wrapText="1"/>
      <protection locked="0"/>
    </xf>
    <xf numFmtId="0" fontId="85" fillId="0" borderId="5" xfId="0" applyFont="1" applyBorder="1" applyAlignment="1">
      <alignment horizontal="left" wrapText="1"/>
    </xf>
    <xf numFmtId="0" fontId="85" fillId="0" borderId="5" xfId="0" applyFont="1" applyBorder="1" applyAlignment="1">
      <alignment horizontal="left"/>
    </xf>
    <xf numFmtId="0" fontId="85" fillId="0" borderId="0" xfId="0" applyFont="1" applyBorder="1" applyAlignment="1">
      <alignment horizontal="left"/>
    </xf>
    <xf numFmtId="0" fontId="85" fillId="6" borderId="3" xfId="0" applyFont="1" applyFill="1" applyBorder="1" applyAlignment="1">
      <alignment horizontal="left" wrapText="1"/>
    </xf>
    <xf numFmtId="0" fontId="85" fillId="6" borderId="3" xfId="0" applyFont="1" applyFill="1" applyBorder="1" applyAlignment="1">
      <alignment horizontal="left"/>
    </xf>
    <xf numFmtId="0" fontId="85" fillId="0" borderId="0" xfId="0" applyFont="1"/>
    <xf numFmtId="167" fontId="96" fillId="0" borderId="0" xfId="3" applyNumberFormat="1" applyFont="1"/>
    <xf numFmtId="167" fontId="96" fillId="0" borderId="4" xfId="3" applyNumberFormat="1" applyFont="1" applyBorder="1"/>
    <xf numFmtId="166" fontId="96" fillId="0" borderId="4" xfId="3" applyNumberFormat="1" applyFont="1" applyBorder="1"/>
    <xf numFmtId="166" fontId="96" fillId="0" borderId="0" xfId="3" applyNumberFormat="1" applyFont="1" applyBorder="1"/>
    <xf numFmtId="167" fontId="96" fillId="0" borderId="0" xfId="3" applyNumberFormat="1" applyFont="1" applyBorder="1"/>
    <xf numFmtId="0" fontId="85" fillId="0" borderId="5" xfId="0" applyFont="1" applyBorder="1"/>
    <xf numFmtId="167" fontId="96" fillId="0" borderId="5" xfId="3" applyNumberFormat="1" applyFont="1" applyBorder="1"/>
    <xf numFmtId="166" fontId="96" fillId="0" borderId="5" xfId="3" applyNumberFormat="1" applyFont="1" applyBorder="1"/>
    <xf numFmtId="0" fontId="86" fillId="0" borderId="0" xfId="0" applyFont="1" applyAlignment="1">
      <alignment vertical="center"/>
    </xf>
    <xf numFmtId="2" fontId="84" fillId="0" borderId="0" xfId="0" applyNumberFormat="1" applyFont="1"/>
    <xf numFmtId="0" fontId="86" fillId="0" borderId="0" xfId="0" applyFont="1" applyBorder="1" applyAlignment="1">
      <alignment horizontal="left" vertical="center"/>
    </xf>
    <xf numFmtId="1" fontId="19" fillId="5" borderId="0" xfId="0" applyNumberFormat="1" applyFont="1" applyFill="1" applyAlignment="1" applyProtection="1">
      <alignment wrapText="1"/>
      <protection locked="0"/>
    </xf>
    <xf numFmtId="0" fontId="20" fillId="0" borderId="0" xfId="0" applyFont="1"/>
    <xf numFmtId="2" fontId="16" fillId="5" borderId="0" xfId="0" applyNumberFormat="1" applyFont="1" applyFill="1" applyAlignment="1" applyProtection="1">
      <alignment horizontal="center"/>
      <protection locked="0"/>
    </xf>
    <xf numFmtId="1" fontId="16" fillId="5" borderId="0" xfId="0" applyNumberFormat="1" applyFont="1" applyFill="1" applyAlignment="1" applyProtection="1">
      <protection locked="0"/>
    </xf>
    <xf numFmtId="167" fontId="23" fillId="0" borderId="0" xfId="3" applyNumberFormat="1" applyFont="1" applyFill="1" applyAlignment="1" applyProtection="1">
      <alignment horizontal="center" wrapText="1"/>
      <protection locked="0"/>
    </xf>
    <xf numFmtId="167" fontId="14" fillId="0" borderId="0" xfId="0" applyNumberFormat="1" applyFont="1" applyFill="1"/>
    <xf numFmtId="167" fontId="20" fillId="0" borderId="0" xfId="3" applyNumberFormat="1" applyFont="1" applyFill="1" applyAlignment="1" applyProtection="1">
      <alignment horizontal="center" wrapText="1"/>
      <protection locked="0"/>
    </xf>
    <xf numFmtId="167" fontId="20" fillId="0" borderId="0" xfId="3" applyNumberFormat="1" applyFont="1" applyFill="1" applyAlignment="1" applyProtection="1">
      <alignment horizontal="center" vertical="center" wrapText="1"/>
      <protection locked="0"/>
    </xf>
    <xf numFmtId="167" fontId="23" fillId="0" borderId="0" xfId="0" applyNumberFormat="1" applyFont="1" applyFill="1" applyAlignment="1">
      <alignment horizontal="center" wrapText="1"/>
    </xf>
    <xf numFmtId="167" fontId="20" fillId="0" borderId="0" xfId="0" applyNumberFormat="1" applyFont="1" applyFill="1" applyAlignment="1">
      <alignment horizontal="center" wrapText="1"/>
    </xf>
    <xf numFmtId="0" fontId="20" fillId="0" borderId="5" xfId="0" applyFont="1" applyFill="1" applyBorder="1" applyAlignment="1">
      <alignment horizontal="left"/>
    </xf>
    <xf numFmtId="0" fontId="20" fillId="0" borderId="5" xfId="0" applyFont="1" applyFill="1" applyBorder="1" applyAlignment="1">
      <alignment horizontal="right"/>
    </xf>
    <xf numFmtId="0" fontId="86" fillId="0" borderId="0" xfId="0" applyFont="1" applyAlignment="1">
      <alignment wrapText="1"/>
    </xf>
    <xf numFmtId="0" fontId="5" fillId="50" borderId="0" xfId="0" applyFont="1" applyFill="1"/>
    <xf numFmtId="0" fontId="0" fillId="50" borderId="0" xfId="0" applyFill="1"/>
    <xf numFmtId="1" fontId="18" fillId="0" borderId="0" xfId="3" applyNumberFormat="1" applyFont="1" applyBorder="1" applyAlignment="1">
      <alignment horizontal="center" vertical="center"/>
    </xf>
    <xf numFmtId="167" fontId="18" fillId="0" borderId="0" xfId="3" applyNumberFormat="1" applyFont="1" applyBorder="1" applyAlignment="1">
      <alignment horizontal="center" vertical="center"/>
    </xf>
    <xf numFmtId="0" fontId="14" fillId="0" borderId="5" xfId="0" applyFont="1" applyFill="1" applyBorder="1" applyAlignment="1">
      <alignment horizontal="center" vertical="center"/>
    </xf>
    <xf numFmtId="1" fontId="18" fillId="0" borderId="5" xfId="3" applyNumberFormat="1" applyFont="1" applyBorder="1" applyAlignment="1">
      <alignment horizontal="center" vertical="center"/>
    </xf>
    <xf numFmtId="167" fontId="18" fillId="0" borderId="5" xfId="3" applyNumberFormat="1" applyFont="1" applyBorder="1" applyAlignment="1">
      <alignment horizontal="center" vertical="center"/>
    </xf>
    <xf numFmtId="0" fontId="14" fillId="0" borderId="4" xfId="0" applyFont="1" applyBorder="1" applyAlignment="1">
      <alignment horizontal="center" vertical="center"/>
    </xf>
    <xf numFmtId="3" fontId="18" fillId="0" borderId="4" xfId="0" applyNumberFormat="1" applyFont="1" applyBorder="1" applyAlignment="1">
      <alignment horizontal="center" vertical="center"/>
    </xf>
    <xf numFmtId="9" fontId="18" fillId="0" borderId="4" xfId="3" applyFont="1" applyBorder="1" applyAlignment="1">
      <alignment horizontal="center" vertical="center"/>
    </xf>
    <xf numFmtId="0" fontId="23" fillId="0" borderId="5" xfId="0" applyFont="1" applyBorder="1" applyAlignment="1">
      <alignment horizontal="center" vertical="center"/>
    </xf>
    <xf numFmtId="3" fontId="20" fillId="0" borderId="5" xfId="0" applyNumberFormat="1" applyFont="1" applyBorder="1" applyAlignment="1">
      <alignment horizontal="center" vertical="center"/>
    </xf>
    <xf numFmtId="9" fontId="20" fillId="0" borderId="5" xfId="3" applyFont="1" applyBorder="1" applyAlignment="1">
      <alignment horizontal="center" vertical="center"/>
    </xf>
    <xf numFmtId="167" fontId="18" fillId="0" borderId="4" xfId="3" applyNumberFormat="1" applyFont="1" applyBorder="1" applyAlignment="1">
      <alignment horizontal="center" vertical="center"/>
    </xf>
    <xf numFmtId="168" fontId="18" fillId="0" borderId="0" xfId="0" applyNumberFormat="1" applyFont="1" applyBorder="1" applyAlignment="1">
      <alignment horizontal="center" vertical="center"/>
    </xf>
    <xf numFmtId="0" fontId="14" fillId="0" borderId="5" xfId="0" applyFont="1" applyBorder="1" applyAlignment="1">
      <alignment horizontal="center" vertical="center"/>
    </xf>
    <xf numFmtId="168" fontId="18" fillId="0" borderId="5" xfId="0" applyNumberFormat="1" applyFont="1" applyBorder="1" applyAlignment="1">
      <alignment horizontal="center" vertical="center"/>
    </xf>
    <xf numFmtId="0" fontId="12" fillId="50" borderId="0" xfId="11" applyFont="1" applyFill="1" applyBorder="1" applyAlignment="1">
      <alignment horizontal="justify" vertical="top" wrapText="1"/>
    </xf>
    <xf numFmtId="1" fontId="19" fillId="5" borderId="0" xfId="0" applyNumberFormat="1" applyFont="1" applyFill="1" applyAlignment="1" applyProtection="1">
      <alignment horizontal="left" wrapText="1"/>
      <protection locked="0"/>
    </xf>
    <xf numFmtId="0" fontId="77" fillId="0" borderId="0" xfId="0" applyFont="1" applyFill="1" applyBorder="1" applyAlignment="1">
      <alignment horizontal="left" vertical="center"/>
    </xf>
    <xf numFmtId="0" fontId="19" fillId="5" borderId="0" xfId="0" applyFont="1" applyFill="1" applyBorder="1" applyAlignment="1">
      <alignment horizontal="left" wrapText="1"/>
    </xf>
    <xf numFmtId="0" fontId="86" fillId="0" borderId="0" xfId="0" applyFont="1" applyAlignment="1">
      <alignment horizontal="left" wrapText="1"/>
    </xf>
    <xf numFmtId="0" fontId="14" fillId="0" borderId="3" xfId="0" applyFont="1" applyBorder="1" applyAlignment="1">
      <alignment horizontal="center"/>
    </xf>
    <xf numFmtId="0" fontId="14" fillId="0" borderId="5" xfId="0" applyFont="1" applyBorder="1" applyAlignment="1">
      <alignment horizontal="center"/>
    </xf>
    <xf numFmtId="0" fontId="14" fillId="0" borderId="3" xfId="0" applyFont="1" applyFill="1" applyBorder="1" applyAlignment="1">
      <alignment horizontal="center"/>
    </xf>
    <xf numFmtId="49" fontId="23" fillId="0" borderId="3" xfId="3" applyNumberFormat="1" applyFont="1" applyFill="1" applyBorder="1" applyAlignment="1" applyProtection="1">
      <alignment horizontal="center" wrapText="1"/>
      <protection locked="0"/>
    </xf>
    <xf numFmtId="0" fontId="14" fillId="0" borderId="4" xfId="0" applyFont="1" applyBorder="1" applyAlignment="1">
      <alignment horizontal="left" wrapText="1"/>
    </xf>
    <xf numFmtId="0" fontId="14" fillId="0" borderId="5" xfId="0" applyFont="1" applyBorder="1" applyAlignment="1">
      <alignment horizontal="left" wrapText="1"/>
    </xf>
    <xf numFmtId="0" fontId="85" fillId="0" borderId="3" xfId="0" applyFont="1" applyBorder="1" applyAlignment="1">
      <alignment horizontal="center"/>
    </xf>
    <xf numFmtId="0" fontId="19" fillId="0" borderId="0" xfId="0" applyFont="1" applyBorder="1" applyAlignment="1">
      <alignment horizontal="center" wrapText="1"/>
    </xf>
    <xf numFmtId="0" fontId="25" fillId="0" borderId="0" xfId="0" applyFont="1" applyAlignment="1">
      <alignment horizontal="left" vertical="center" wrapText="1"/>
    </xf>
    <xf numFmtId="166" fontId="12" fillId="5" borderId="4" xfId="6" applyNumberFormat="1" applyFont="1" applyFill="1" applyBorder="1" applyAlignment="1" applyProtection="1">
      <alignment horizontal="left" vertical="top"/>
      <protection locked="0"/>
    </xf>
    <xf numFmtId="166" fontId="12" fillId="5" borderId="0" xfId="6" applyNumberFormat="1" applyFont="1" applyFill="1" applyBorder="1" applyAlignment="1" applyProtection="1">
      <alignment horizontal="left" vertical="top"/>
      <protection locked="0"/>
    </xf>
    <xf numFmtId="0" fontId="25" fillId="5" borderId="0" xfId="0" applyFont="1" applyFill="1" applyAlignment="1">
      <alignment horizontal="left"/>
    </xf>
    <xf numFmtId="166" fontId="12" fillId="5" borderId="0" xfId="6" applyNumberFormat="1" applyFont="1" applyFill="1" applyBorder="1" applyAlignment="1" applyProtection="1">
      <alignment horizontal="left" vertical="center"/>
      <protection locked="0"/>
    </xf>
    <xf numFmtId="166" fontId="23" fillId="0" borderId="3" xfId="0" applyNumberFormat="1" applyFont="1" applyFill="1" applyBorder="1" applyAlignment="1">
      <alignment horizontal="center" vertical="center" wrapText="1"/>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cellXfs>
  <cellStyles count="1424">
    <cellStyle name=" 1" xfId="1353" xr:uid="{C8CAAF41-5475-474F-ACDC-2C743721F9C8}"/>
    <cellStyle name=" 1 2" xfId="1354" xr:uid="{615A99E4-25CB-4BDD-864F-95C25A497561}"/>
    <cellStyle name=" 1 2 2" xfId="1355" xr:uid="{7886DE4B-3AC0-4CEC-9EEE-0E79C3942F76}"/>
    <cellStyle name="20% - Accent1 10" xfId="37" xr:uid="{02EE577C-ED60-4933-9AA0-97490FF09678}"/>
    <cellStyle name="20% - Accent1 2" xfId="38" xr:uid="{FFF8D7D9-8448-40F7-BF3A-E16282C24588}"/>
    <cellStyle name="20% - Accent1 2 2" xfId="39" xr:uid="{BA2B4C95-21E0-48AB-B3CF-F3CF651E1A8F}"/>
    <cellStyle name="20% - Accent1 2 2 2" xfId="40" xr:uid="{48C89B1D-4C5B-4AF9-9B73-5AF2D5BC90BF}"/>
    <cellStyle name="20% - Accent1 2 2 2 2" xfId="41" xr:uid="{F23153EB-5722-4F2F-8EEA-AF9F59AA7684}"/>
    <cellStyle name="20% - Accent1 2 2 2 2 2" xfId="42" xr:uid="{8972BD45-8321-485D-A64F-740B40D42568}"/>
    <cellStyle name="20% - Accent1 2 2 2 3" xfId="43" xr:uid="{D5A1C070-B7CC-4A5C-94AF-967077CF6C92}"/>
    <cellStyle name="20% - Accent1 2 2 2 3 2" xfId="44" xr:uid="{5490305D-BE3A-40F9-A3A5-30C75A8EF829}"/>
    <cellStyle name="20% - Accent1 2 2 2 4" xfId="45" xr:uid="{2D134463-FFED-4AD5-9F8E-94E801CB35F9}"/>
    <cellStyle name="20% - Accent1 2 2 3" xfId="46" xr:uid="{B79CF8F9-2DCD-4A2A-B156-9C2C59A0B6C1}"/>
    <cellStyle name="20% - Accent1 2 2 3 2" xfId="47" xr:uid="{EFCE3B5C-755C-43C5-BD36-637208624191}"/>
    <cellStyle name="20% - Accent1 2 2 4" xfId="48" xr:uid="{50EEF88C-59C5-4084-9A64-632B684C0894}"/>
    <cellStyle name="20% - Accent1 2 2 4 2" xfId="49" xr:uid="{D9289D60-5B50-4FE4-A271-8C84BC500717}"/>
    <cellStyle name="20% - Accent1 2 2 5" xfId="50" xr:uid="{1CE54A4D-C968-418D-9E3A-5FBB4C665718}"/>
    <cellStyle name="20% - Accent1 2 3" xfId="51" xr:uid="{175C448D-B70F-4C03-B824-5159D3EF159F}"/>
    <cellStyle name="20% - Accent1 2 3 2" xfId="52" xr:uid="{E0290AE1-6A26-49C5-BB47-662A16018DF4}"/>
    <cellStyle name="20% - Accent1 2 3 2 2" xfId="53" xr:uid="{39B92553-B45B-4ABE-A0B8-51EE81D15C3A}"/>
    <cellStyle name="20% - Accent1 2 3 3" xfId="54" xr:uid="{568DE6D4-A6BF-48DB-83A2-6983E1F71D69}"/>
    <cellStyle name="20% - Accent1 2 3 3 2" xfId="55" xr:uid="{DB72DF8B-6703-4A38-9182-142161CA2D93}"/>
    <cellStyle name="20% - Accent1 2 3 4" xfId="56" xr:uid="{44924ED6-3DA5-43E3-A414-27431ACBE946}"/>
    <cellStyle name="20% - Accent1 2 4" xfId="57" xr:uid="{8AE58513-3768-4048-B557-3EE00103760B}"/>
    <cellStyle name="20% - Accent1 2 4 2" xfId="58" xr:uid="{34EB7630-73DB-492F-8C6E-6596B6FD019A}"/>
    <cellStyle name="20% - Accent1 2 4 2 2" xfId="59" xr:uid="{4A5F5DA3-13A9-4827-B4DE-CF76845CBE3C}"/>
    <cellStyle name="20% - Accent1 2 4 3" xfId="60" xr:uid="{3FBF4EB8-EDA6-47D2-B68D-E57148BB2C72}"/>
    <cellStyle name="20% - Accent1 2 4 3 2" xfId="61" xr:uid="{D74D8900-1ACE-4809-BC1D-10923002F16E}"/>
    <cellStyle name="20% - Accent1 2 4 4" xfId="62" xr:uid="{E0BAD33C-21D0-4734-B3A1-A1D082B2D67C}"/>
    <cellStyle name="20% - Accent1 2 5" xfId="63" xr:uid="{A2578A7A-DE8B-4502-8DFF-15B2D96C8804}"/>
    <cellStyle name="20% - Accent1 2 5 2" xfId="64" xr:uid="{4E23A89A-D1B8-47CF-9DD1-7A425288FDC8}"/>
    <cellStyle name="20% - Accent1 2 5 2 2" xfId="65" xr:uid="{748D4D09-15E5-40AD-BBF6-529DBB1B39F3}"/>
    <cellStyle name="20% - Accent1 2 5 3" xfId="66" xr:uid="{6362D367-8698-4A13-A054-83900F724CB0}"/>
    <cellStyle name="20% - Accent1 2 5 3 2" xfId="67" xr:uid="{CE72D333-4B08-48E6-A2A8-41A8FDA24701}"/>
    <cellStyle name="20% - Accent1 2 5 4" xfId="68" xr:uid="{A6B95B26-96FD-4338-B423-FD0AAE635BF2}"/>
    <cellStyle name="20% - Accent1 2 6" xfId="69" xr:uid="{91635F10-21A9-47D9-8B4F-DC727F1F1507}"/>
    <cellStyle name="20% - Accent1 2 6 2" xfId="70" xr:uid="{43825BA4-83D3-4B0C-BA16-7EC3DE500F08}"/>
    <cellStyle name="20% - Accent1 2 7" xfId="71" xr:uid="{4C35AB92-BB46-4031-B88F-20A767E0D632}"/>
    <cellStyle name="20% - Accent1 2 7 2" xfId="72" xr:uid="{EE8CBC0C-8EAD-4DDC-94A3-60A8B4764F98}"/>
    <cellStyle name="20% - Accent1 2 8" xfId="73" xr:uid="{0498DA13-C9C6-4230-8186-05F71262C232}"/>
    <cellStyle name="20% - Accent1 3" xfId="74" xr:uid="{165D80F8-D2B8-4846-8C5D-BDE710A2AE9A}"/>
    <cellStyle name="20% - Accent1 3 2" xfId="75" xr:uid="{02D50351-C109-4ED1-85EF-3FFB14B728D0}"/>
    <cellStyle name="20% - Accent1 3 2 2" xfId="76" xr:uid="{B36A9EC0-C441-4F73-AD7C-E6A4961D4F6E}"/>
    <cellStyle name="20% - Accent1 3 2 2 2" xfId="77" xr:uid="{7D29A062-2507-4240-95F8-1567358B35EB}"/>
    <cellStyle name="20% - Accent1 3 2 3" xfId="78" xr:uid="{775B0868-F243-4CCC-A437-E388E5342178}"/>
    <cellStyle name="20% - Accent1 3 2 3 2" xfId="79" xr:uid="{04D89F8E-F4A3-4A1E-A798-895BC8040F97}"/>
    <cellStyle name="20% - Accent1 3 2 4" xfId="80" xr:uid="{1B06F1B2-AC69-4007-8198-70845CED32F0}"/>
    <cellStyle name="20% - Accent1 3 3" xfId="81" xr:uid="{B58EDF0C-19D6-4B48-864A-4211D1D5F1E3}"/>
    <cellStyle name="20% - Accent1 3 3 2" xfId="82" xr:uid="{DF84A189-05B8-4E30-96E1-7C1BCBB614FC}"/>
    <cellStyle name="20% - Accent1 3 4" xfId="83" xr:uid="{4FAF7ECD-F5BF-4104-BBD8-13CB3E5AB5AF}"/>
    <cellStyle name="20% - Accent1 3 4 2" xfId="84" xr:uid="{36F72D02-F20E-47F3-ACB0-F5FB3CA0EDB1}"/>
    <cellStyle name="20% - Accent1 3 5" xfId="85" xr:uid="{E4BED1DE-FD75-497B-BF12-465892EFF28B}"/>
    <cellStyle name="20% - Accent1 4" xfId="86" xr:uid="{1C1021FF-E31D-4C16-88CA-8E65DACD0FF5}"/>
    <cellStyle name="20% - Accent1 4 2" xfId="87" xr:uid="{B4D88AB1-1EA9-45E6-884F-EE275B366DDA}"/>
    <cellStyle name="20% - Accent1 4 2 2" xfId="88" xr:uid="{6894B546-ED53-473B-AC6F-E20EEDFCCC6A}"/>
    <cellStyle name="20% - Accent1 4 3" xfId="89" xr:uid="{B0B06B10-1C3B-4F75-BCB3-54F427ED83A1}"/>
    <cellStyle name="20% - Accent1 4 3 2" xfId="90" xr:uid="{0A4C72ED-33C0-4BC3-A25A-5865FED0849D}"/>
    <cellStyle name="20% - Accent1 4 4" xfId="91" xr:uid="{70F04A0C-BFE0-476E-AC46-2A1B10A3B220}"/>
    <cellStyle name="20% - Accent1 5" xfId="92" xr:uid="{2A3F118A-9287-4508-81EA-E3DD978355F5}"/>
    <cellStyle name="20% - Accent1 5 2" xfId="93" xr:uid="{D9BF7771-82E9-4042-9E2E-6850B6A6FDDA}"/>
    <cellStyle name="20% - Accent1 5 2 2" xfId="94" xr:uid="{FFEC6BBF-2CE0-4FF8-9D4C-F897253020E1}"/>
    <cellStyle name="20% - Accent1 5 3" xfId="95" xr:uid="{F8FD94D3-74EE-4A46-AFCD-C59A021DEA58}"/>
    <cellStyle name="20% - Accent1 5 3 2" xfId="96" xr:uid="{6033003F-3151-4318-8EF6-4F0225E10935}"/>
    <cellStyle name="20% - Accent1 5 4" xfId="97" xr:uid="{B8F37268-EC02-4B2C-8A3D-5FC0294916E4}"/>
    <cellStyle name="20% - Accent1 6" xfId="98" xr:uid="{D0B36BB5-0C44-43AD-85A7-20D812960D78}"/>
    <cellStyle name="20% - Accent1 6 2" xfId="99" xr:uid="{5A0813D4-CAC0-4E32-B00F-45E6DA5AD613}"/>
    <cellStyle name="20% - Accent1 6 2 2" xfId="100" xr:uid="{D46C6556-BF1D-47D5-8933-0390AFA37B2F}"/>
    <cellStyle name="20% - Accent1 6 3" xfId="101" xr:uid="{E93CD100-F8BE-45F2-99E8-A9FDA948F7FD}"/>
    <cellStyle name="20% - Accent1 6 3 2" xfId="102" xr:uid="{E7B6F80D-A586-4FDE-8F26-ED6378D7274B}"/>
    <cellStyle name="20% - Accent1 6 4" xfId="103" xr:uid="{9A9A3C73-06F4-498E-816D-7DEC76CE788C}"/>
    <cellStyle name="20% - Accent1 7" xfId="104" xr:uid="{62030FA9-F598-469C-94A1-C71518784D1D}"/>
    <cellStyle name="20% - Accent1 7 2" xfId="105" xr:uid="{B275D5B4-09C6-47A6-8563-415500AE3ACE}"/>
    <cellStyle name="20% - Accent1 8" xfId="106" xr:uid="{B4B4C3BD-D667-4228-ABBC-B270053D79AD}"/>
    <cellStyle name="20% - Accent1 8 2" xfId="107" xr:uid="{F00157E8-7AC1-4AA3-ACF7-067FF857354E}"/>
    <cellStyle name="20% - Accent1 9" xfId="108" xr:uid="{08423ACA-199A-4946-909E-4C7F5ED404E3}"/>
    <cellStyle name="20% - Accent2 10" xfId="109" xr:uid="{C85A5783-61CF-4ECB-B54D-707AF5D62B56}"/>
    <cellStyle name="20% - Accent2 2" xfId="110" xr:uid="{FD2EB47A-47E3-42E4-9FD1-C12ABF66B214}"/>
    <cellStyle name="20% - Accent2 2 2" xfId="111" xr:uid="{61185CA2-4A5A-47CE-A466-9C1654C539FA}"/>
    <cellStyle name="20% - Accent2 2 2 2" xfId="112" xr:uid="{D252D6CD-1752-482F-BD08-77DDED532341}"/>
    <cellStyle name="20% - Accent2 2 2 2 2" xfId="113" xr:uid="{DB58C7C0-7E67-4106-834D-4D74DA05C2DA}"/>
    <cellStyle name="20% - Accent2 2 2 2 2 2" xfId="114" xr:uid="{13D729C2-3FB1-403C-B586-52CA8469ABC3}"/>
    <cellStyle name="20% - Accent2 2 2 2 3" xfId="115" xr:uid="{4ED11B7D-68D8-442A-ABDC-8C756F70250A}"/>
    <cellStyle name="20% - Accent2 2 2 2 3 2" xfId="116" xr:uid="{3973253F-F2ED-4691-A99A-8EAFF641DB3F}"/>
    <cellStyle name="20% - Accent2 2 2 2 4" xfId="117" xr:uid="{B0812F65-153F-4E85-8007-007CB2FE57C0}"/>
    <cellStyle name="20% - Accent2 2 2 3" xfId="118" xr:uid="{0F4DAC6B-52E5-4CE2-8C5A-E0337B90100A}"/>
    <cellStyle name="20% - Accent2 2 2 3 2" xfId="119" xr:uid="{47A4ED30-5746-46B6-80C6-65CBB5B8BD04}"/>
    <cellStyle name="20% - Accent2 2 2 4" xfId="120" xr:uid="{2427F6B9-2A7D-4883-8F16-D80041D9F054}"/>
    <cellStyle name="20% - Accent2 2 2 4 2" xfId="121" xr:uid="{26B17546-38BE-4EF9-82F6-F659CDCD931D}"/>
    <cellStyle name="20% - Accent2 2 2 5" xfId="122" xr:uid="{41F8B74E-B81A-475B-A49F-F10A01656E5A}"/>
    <cellStyle name="20% - Accent2 2 3" xfId="123" xr:uid="{7DDB2045-CFDE-4FB2-A6F6-FBD15C0B445D}"/>
    <cellStyle name="20% - Accent2 2 3 2" xfId="124" xr:uid="{39FEFE5A-9623-46F1-95E0-79BCD3F12056}"/>
    <cellStyle name="20% - Accent2 2 3 2 2" xfId="125" xr:uid="{B12D1276-8E78-40F8-9795-D322846D9894}"/>
    <cellStyle name="20% - Accent2 2 3 3" xfId="126" xr:uid="{BD6D8284-EB5B-4C72-BB7C-49918FDA822C}"/>
    <cellStyle name="20% - Accent2 2 3 3 2" xfId="4" xr:uid="{9D1862CF-8A0C-4B3C-9C2E-0D22ED8F089B}"/>
    <cellStyle name="20% - Accent2 2 3 4" xfId="127" xr:uid="{562FB0FE-D9D7-4B19-8C13-43F3DE64084B}"/>
    <cellStyle name="20% - Accent2 2 4" xfId="128" xr:uid="{1CF6865E-94CF-47BE-B1D3-C9BCC4787279}"/>
    <cellStyle name="20% - Accent2 2 4 2" xfId="129" xr:uid="{6871FE1B-7DAD-42E8-9AED-5A6D771BE19C}"/>
    <cellStyle name="20% - Accent2 2 4 2 2" xfId="130" xr:uid="{8C5F21E9-F770-45ED-9265-E6221C94BF6A}"/>
    <cellStyle name="20% - Accent2 2 4 3" xfId="131" xr:uid="{4AAE00DD-4982-4B2A-9135-D42C22030835}"/>
    <cellStyle name="20% - Accent2 2 4 3 2" xfId="132" xr:uid="{356E8CDF-EDB9-458F-BACD-D0F9BAE0C42D}"/>
    <cellStyle name="20% - Accent2 2 4 4" xfId="133" xr:uid="{1A9035EA-E052-4848-B11D-C2902BC46026}"/>
    <cellStyle name="20% - Accent2 2 5" xfId="134" xr:uid="{0B2FA413-7881-4EDC-B932-D90CEA290DF5}"/>
    <cellStyle name="20% - Accent2 2 5 2" xfId="135" xr:uid="{AC410102-DBD9-4A7D-877B-F96A53F92C89}"/>
    <cellStyle name="20% - Accent2 2 5 2 2" xfId="136" xr:uid="{FD623FE5-31E5-49C4-B661-058913B7A042}"/>
    <cellStyle name="20% - Accent2 2 5 3" xfId="137" xr:uid="{E8B7DA2C-E090-42D7-B4A2-1C34F1687236}"/>
    <cellStyle name="20% - Accent2 2 5 3 2" xfId="138" xr:uid="{CA6D71B2-110E-4589-BF3A-B434290A2D46}"/>
    <cellStyle name="20% - Accent2 2 5 4" xfId="139" xr:uid="{EC12E894-9CE2-4C90-BCFC-D69F665209A2}"/>
    <cellStyle name="20% - Accent2 2 6" xfId="140" xr:uid="{97073143-5DDC-4CAB-9919-3C26B2CC15D5}"/>
    <cellStyle name="20% - Accent2 2 6 2" xfId="141" xr:uid="{94B1BD48-E535-4375-BC4B-23DA841EE57E}"/>
    <cellStyle name="20% - Accent2 2 7" xfId="142" xr:uid="{F0955CDE-34A7-4D78-A56B-7BDAC151CC5F}"/>
    <cellStyle name="20% - Accent2 2 7 2" xfId="143" xr:uid="{BAFE02BF-C9AE-46BA-8EB2-75CF227BEEC2}"/>
    <cellStyle name="20% - Accent2 2 8" xfId="144" xr:uid="{A7BC7DDB-6EF3-409D-9B01-4EE7CFA9AF48}"/>
    <cellStyle name="20% - Accent2 3" xfId="145" xr:uid="{9D35C07F-B9B5-40A8-8D29-82698F834EEC}"/>
    <cellStyle name="20% - Accent2 3 2" xfId="146" xr:uid="{2F9EDE48-41C4-4068-A945-2F150FC5AEB1}"/>
    <cellStyle name="20% - Accent2 3 2 2" xfId="147" xr:uid="{C22FA31F-BA54-4454-BDDD-543E5F9D34B8}"/>
    <cellStyle name="20% - Accent2 3 2 2 2" xfId="148" xr:uid="{D1663F05-AAC1-4699-8A5B-F7303DB44B0B}"/>
    <cellStyle name="20% - Accent2 3 2 3" xfId="149" xr:uid="{7FA7597F-97B0-49BC-A8B1-6006BF35B964}"/>
    <cellStyle name="20% - Accent2 3 2 3 2" xfId="150" xr:uid="{D9FA0895-D5F0-4548-A67D-9C8A08CEB266}"/>
    <cellStyle name="20% - Accent2 3 2 4" xfId="151" xr:uid="{606109D6-583D-4084-BEB3-3D4D4E94AFEE}"/>
    <cellStyle name="20% - Accent2 3 3" xfId="152" xr:uid="{366A74A3-3B3A-4E30-83F8-EAF5CDF90C80}"/>
    <cellStyle name="20% - Accent2 3 3 2" xfId="153" xr:uid="{55841C4E-6877-4C8E-9823-90EBF21F5917}"/>
    <cellStyle name="20% - Accent2 3 4" xfId="154" xr:uid="{C718D76C-FBE6-44B9-8093-E8AFFB164F86}"/>
    <cellStyle name="20% - Accent2 3 4 2" xfId="155" xr:uid="{C192DB2F-85AC-4D8C-8DEF-6949ED94E60A}"/>
    <cellStyle name="20% - Accent2 3 5" xfId="156" xr:uid="{98FEFF09-9A06-4B3F-86F5-97DCB6B4DC40}"/>
    <cellStyle name="20% - Accent2 4" xfId="157" xr:uid="{6F0B9B73-7DB2-4251-93F5-AC6E98CDD6AA}"/>
    <cellStyle name="20% - Accent2 4 2" xfId="158" xr:uid="{7EE4DFA6-0C22-40B1-8055-6B0029177B2D}"/>
    <cellStyle name="20% - Accent2 4 2 2" xfId="159" xr:uid="{3EE4EA84-2FC8-46C4-A9AF-6EE40AA1510C}"/>
    <cellStyle name="20% - Accent2 4 3" xfId="160" xr:uid="{D2268009-68C0-476D-96E6-EE25C77B443E}"/>
    <cellStyle name="20% - Accent2 4 3 2" xfId="161" xr:uid="{4E6A0523-804C-4017-82A0-F3CEE2E6CDD8}"/>
    <cellStyle name="20% - Accent2 4 4" xfId="162" xr:uid="{419728E7-1273-4DBC-89E4-BA10760525DD}"/>
    <cellStyle name="20% - Accent2 5" xfId="163" xr:uid="{F16E182F-3FF3-42B4-837A-FAABDFED5F8F}"/>
    <cellStyle name="20% - Accent2 5 2" xfId="164" xr:uid="{6293E3D0-61FE-4044-9A1F-07B153FAB71A}"/>
    <cellStyle name="20% - Accent2 5 2 2" xfId="165" xr:uid="{71C48F86-75FE-45E6-B271-E722D95AF1CD}"/>
    <cellStyle name="20% - Accent2 5 3" xfId="166" xr:uid="{10D3B4BD-9D1F-4B8C-85D8-487598152F5C}"/>
    <cellStyle name="20% - Accent2 5 3 2" xfId="167" xr:uid="{A2792E0C-4E3B-4B77-8EAC-492021085743}"/>
    <cellStyle name="20% - Accent2 5 4" xfId="168" xr:uid="{D2688196-E2A6-4593-A3BF-D28A41BBBC9F}"/>
    <cellStyle name="20% - Accent2 6" xfId="169" xr:uid="{FB4C3AC5-ACBE-44AE-91B5-1DECD4819ED5}"/>
    <cellStyle name="20% - Accent2 6 2" xfId="170" xr:uid="{AA567C8D-CDDA-4176-BC90-890158BACF95}"/>
    <cellStyle name="20% - Accent2 6 2 2" xfId="171" xr:uid="{D2E169E1-B891-4BC2-9F52-5755B7F59090}"/>
    <cellStyle name="20% - Accent2 6 3" xfId="172" xr:uid="{A9D3F69A-7DCF-4342-A80A-D98A258C1B79}"/>
    <cellStyle name="20% - Accent2 6 3 2" xfId="173" xr:uid="{C34CA214-A1B2-49F9-A167-F118806FFEA1}"/>
    <cellStyle name="20% - Accent2 6 4" xfId="174" xr:uid="{7FE2D608-D7BE-481E-A449-93EF38CDFD29}"/>
    <cellStyle name="20% - Accent2 7" xfId="175" xr:uid="{A80A4E7E-15A2-4F81-BC59-B130C4E55F16}"/>
    <cellStyle name="20% - Accent2 7 2" xfId="176" xr:uid="{896D6231-5CE9-473F-80A1-DBB0C2448AB1}"/>
    <cellStyle name="20% - Accent2 8" xfId="177" xr:uid="{53E7AE96-AD12-45C1-97E8-47200817032B}"/>
    <cellStyle name="20% - Accent2 8 2" xfId="178" xr:uid="{3FA29420-76D8-401B-B94B-DE646C26D209}"/>
    <cellStyle name="20% - Accent2 9" xfId="179" xr:uid="{0918D5D7-277C-41A4-B343-E85B561724B7}"/>
    <cellStyle name="20% - Accent3 10" xfId="180" xr:uid="{03FE9B53-44E6-4E96-82A6-3DA37789E1C2}"/>
    <cellStyle name="20% - Accent3 2" xfId="181" xr:uid="{D435803B-6868-48A0-AA9C-B7E2CC632C6C}"/>
    <cellStyle name="20% - Accent3 2 2" xfId="182" xr:uid="{C82DE666-B326-4899-9A45-7801F7756996}"/>
    <cellStyle name="20% - Accent3 2 2 2" xfId="183" xr:uid="{255C5103-050C-4204-94F1-8B2DE8C01F84}"/>
    <cellStyle name="20% - Accent3 2 2 2 2" xfId="184" xr:uid="{998F727F-E342-46BD-B509-9C6B870C44AF}"/>
    <cellStyle name="20% - Accent3 2 2 2 2 2" xfId="185" xr:uid="{5CA033E9-4A12-48AA-9820-5F86F7850B59}"/>
    <cellStyle name="20% - Accent3 2 2 2 3" xfId="186" xr:uid="{4917B683-7CD4-4D10-A273-EDA66D17779D}"/>
    <cellStyle name="20% - Accent3 2 2 2 3 2" xfId="187" xr:uid="{F24DA761-EB16-4F35-9DAD-A0391DBCA004}"/>
    <cellStyle name="20% - Accent3 2 2 2 4" xfId="188" xr:uid="{668F5A32-0AD5-4095-A5FF-684EABEBFF23}"/>
    <cellStyle name="20% - Accent3 2 2 3" xfId="189" xr:uid="{88545775-A7B3-4F4F-B6B9-BB29571B946D}"/>
    <cellStyle name="20% - Accent3 2 2 3 2" xfId="190" xr:uid="{A833C9D5-7762-46BF-8770-79F35289049D}"/>
    <cellStyle name="20% - Accent3 2 2 4" xfId="191" xr:uid="{1B0BF7F0-D644-4112-8C4A-54EF208EF939}"/>
    <cellStyle name="20% - Accent3 2 2 4 2" xfId="192" xr:uid="{6D910887-3E56-40CF-BC76-A6BF6C200B91}"/>
    <cellStyle name="20% - Accent3 2 2 5" xfId="193" xr:uid="{31CE2AE3-8971-4E97-8313-4C86B958F79C}"/>
    <cellStyle name="20% - Accent3 2 3" xfId="194" xr:uid="{80C30A0D-E07B-47FB-BA69-1DF238052268}"/>
    <cellStyle name="20% - Accent3 2 3 2" xfId="195" xr:uid="{94F71D08-8180-4B64-9276-6760B1ED5F99}"/>
    <cellStyle name="20% - Accent3 2 3 2 2" xfId="196" xr:uid="{3A364232-9EFF-482A-87A5-FB48104C6E89}"/>
    <cellStyle name="20% - Accent3 2 3 3" xfId="197" xr:uid="{8F5F6864-19F7-4931-BE7A-6963BCB8EC0B}"/>
    <cellStyle name="20% - Accent3 2 3 3 2" xfId="198" xr:uid="{27E12100-D2BD-4078-BDF6-D605421C961D}"/>
    <cellStyle name="20% - Accent3 2 3 4" xfId="199" xr:uid="{0FAF8A7F-FA35-4E08-8781-BD7D5584B75D}"/>
    <cellStyle name="20% - Accent3 2 4" xfId="200" xr:uid="{5B3C4F48-9F1C-4413-B65B-111A9CBBFFCB}"/>
    <cellStyle name="20% - Accent3 2 4 2" xfId="201" xr:uid="{D25427E8-CA52-40D6-AB64-D451DB4A72DD}"/>
    <cellStyle name="20% - Accent3 2 4 2 2" xfId="202" xr:uid="{95F116A7-714D-45CB-A27A-C5CB0AB64F4D}"/>
    <cellStyle name="20% - Accent3 2 4 3" xfId="203" xr:uid="{EAD79DEE-5E5A-4404-852A-8062B48A7E90}"/>
    <cellStyle name="20% - Accent3 2 4 3 2" xfId="204" xr:uid="{C5BB5CEE-C63F-4805-B4FF-2C9214D14C3F}"/>
    <cellStyle name="20% - Accent3 2 4 4" xfId="205" xr:uid="{C905D872-D315-4F62-A783-6A70A32827C1}"/>
    <cellStyle name="20% - Accent3 2 5" xfId="206" xr:uid="{0A34B4FC-7ECB-4CC4-BBCE-423DAE337D80}"/>
    <cellStyle name="20% - Accent3 2 5 2" xfId="207" xr:uid="{F4155010-28C5-4F94-A7B4-1F8496B8D883}"/>
    <cellStyle name="20% - Accent3 2 5 2 2" xfId="208" xr:uid="{127E0771-26DA-4DBA-9E78-49329AE7616F}"/>
    <cellStyle name="20% - Accent3 2 5 3" xfId="209" xr:uid="{9056351C-8887-4525-B353-DEE8C32E033E}"/>
    <cellStyle name="20% - Accent3 2 5 3 2" xfId="210" xr:uid="{6F888596-E8A2-46FE-80E5-AC50A972F7AA}"/>
    <cellStyle name="20% - Accent3 2 5 4" xfId="211" xr:uid="{103CE601-4ECF-4108-BB68-2FD29F703C67}"/>
    <cellStyle name="20% - Accent3 2 6" xfId="212" xr:uid="{E06FCAE2-0A8D-49E2-9671-98537DB1577B}"/>
    <cellStyle name="20% - Accent3 2 6 2" xfId="213" xr:uid="{42564AA9-1641-450A-9D5B-0997616F1ABD}"/>
    <cellStyle name="20% - Accent3 2 7" xfId="214" xr:uid="{92315691-8E3A-402C-B9A1-3B21BAF8088F}"/>
    <cellStyle name="20% - Accent3 2 7 2" xfId="215" xr:uid="{E543994A-349E-416A-A901-3D13E4693154}"/>
    <cellStyle name="20% - Accent3 2 8" xfId="216" xr:uid="{1ECF6F9F-1DFD-4D1C-A8F0-9150518FAAF7}"/>
    <cellStyle name="20% - Accent3 3" xfId="217" xr:uid="{F3D7C245-AF3A-4237-9291-624EB2CF8D11}"/>
    <cellStyle name="20% - Accent3 3 2" xfId="218" xr:uid="{84FE1EDE-9562-41AE-BEC6-D94CB4C771FD}"/>
    <cellStyle name="20% - Accent3 3 2 2" xfId="219" xr:uid="{A5E96DD4-113B-4911-B942-CE4968B33A3E}"/>
    <cellStyle name="20% - Accent3 3 2 2 2" xfId="220" xr:uid="{70D7CA52-DCEB-4391-A80D-787F8D08B1BC}"/>
    <cellStyle name="20% - Accent3 3 2 3" xfId="221" xr:uid="{437D392A-43A4-48D1-AF5F-F39754157FD2}"/>
    <cellStyle name="20% - Accent3 3 2 3 2" xfId="222" xr:uid="{85FCEE16-50FF-47C2-BDD5-3AF60E03EE63}"/>
    <cellStyle name="20% - Accent3 3 2 4" xfId="223" xr:uid="{AD67DAAF-98C5-44C0-ADE9-A1340F615510}"/>
    <cellStyle name="20% - Accent3 3 3" xfId="224" xr:uid="{7FC51B63-3AE8-4CE4-B165-8BCE4A809AC3}"/>
    <cellStyle name="20% - Accent3 3 3 2" xfId="225" xr:uid="{F57C10F7-60D5-442C-9A45-9D2DF4671C62}"/>
    <cellStyle name="20% - Accent3 3 4" xfId="226" xr:uid="{950192BA-0DF7-4F56-A997-8EF3321920CB}"/>
    <cellStyle name="20% - Accent3 3 4 2" xfId="227" xr:uid="{998647F4-687B-4987-80F2-CB7D08DF4E08}"/>
    <cellStyle name="20% - Accent3 3 5" xfId="228" xr:uid="{DB5196D9-2138-4F38-86FF-21EF2E267E7D}"/>
    <cellStyle name="20% - Accent3 4" xfId="229" xr:uid="{A0BA8F40-E73F-4D0E-8E4E-3C06A721AD3B}"/>
    <cellStyle name="20% - Accent3 4 2" xfId="230" xr:uid="{161A3857-F09A-4A40-9072-79454C661ECF}"/>
    <cellStyle name="20% - Accent3 4 2 2" xfId="231" xr:uid="{DFA08704-FA79-4451-A07D-83953C1EDB34}"/>
    <cellStyle name="20% - Accent3 4 3" xfId="232" xr:uid="{14047DD8-E41A-4D66-BF8B-25AFA32C4849}"/>
    <cellStyle name="20% - Accent3 4 3 2" xfId="233" xr:uid="{F09217EB-509E-42A5-B246-3908079DDB76}"/>
    <cellStyle name="20% - Accent3 4 4" xfId="234" xr:uid="{B90E267E-9011-4E5F-A5D2-53C370E1C0C8}"/>
    <cellStyle name="20% - Accent3 5" xfId="235" xr:uid="{339C13AB-ADCC-4502-8204-367B5060B3AC}"/>
    <cellStyle name="20% - Accent3 5 2" xfId="236" xr:uid="{96295543-6E8A-436B-B5BF-22A93601EE89}"/>
    <cellStyle name="20% - Accent3 5 2 2" xfId="237" xr:uid="{91B9BF3F-9218-41FC-9530-0DDADCDEB833}"/>
    <cellStyle name="20% - Accent3 5 3" xfId="238" xr:uid="{F4C820DD-B39B-4C41-960D-977A7B2F787D}"/>
    <cellStyle name="20% - Accent3 5 3 2" xfId="239" xr:uid="{F8546D8E-2F2F-46BE-A1C3-051FF6AD5DD8}"/>
    <cellStyle name="20% - Accent3 5 4" xfId="240" xr:uid="{D00DEC8A-4ACD-4A73-BDD9-5EF228480C62}"/>
    <cellStyle name="20% - Accent3 6" xfId="241" xr:uid="{2083668E-BF0B-42BB-98F1-F628713B4B7E}"/>
    <cellStyle name="20% - Accent3 6 2" xfId="242" xr:uid="{0734A2C1-9BA9-4EFE-A5CC-641453E575C2}"/>
    <cellStyle name="20% - Accent3 6 2 2" xfId="243" xr:uid="{B6543549-8761-497B-A816-8E97C94FE178}"/>
    <cellStyle name="20% - Accent3 6 3" xfId="244" xr:uid="{C1D704E8-EE4F-4687-956F-0DA719518B83}"/>
    <cellStyle name="20% - Accent3 6 3 2" xfId="245" xr:uid="{9FE047C4-F462-4D08-ACD4-E30BBC3C3DD9}"/>
    <cellStyle name="20% - Accent3 6 4" xfId="246" xr:uid="{ADA0E90A-2AA6-4CFF-9E73-A1F9481519CA}"/>
    <cellStyle name="20% - Accent3 7" xfId="247" xr:uid="{B81A5440-2FED-43F0-B1B7-2279B446EFF6}"/>
    <cellStyle name="20% - Accent3 7 2" xfId="248" xr:uid="{7A6F9398-45DB-470E-A954-6D76BFCF2286}"/>
    <cellStyle name="20% - Accent3 8" xfId="249" xr:uid="{9EA2D355-E97B-4F51-9766-40B98ACABB1D}"/>
    <cellStyle name="20% - Accent3 8 2" xfId="250" xr:uid="{A18B3AF4-70D2-4184-A0F0-A50671B86702}"/>
    <cellStyle name="20% - Accent3 9" xfId="251" xr:uid="{4473D339-91A2-4E3D-8F96-51DFC627614A}"/>
    <cellStyle name="20% - Accent4 10" xfId="252" xr:uid="{52F0B649-D78E-4E3E-8603-9CB0C574BE84}"/>
    <cellStyle name="20% - Accent4 2" xfId="253" xr:uid="{26D3B368-24D6-409E-AF66-799DB6B267DC}"/>
    <cellStyle name="20% - Accent4 2 2" xfId="254" xr:uid="{53824603-C73A-47F6-963D-D26B8F154D92}"/>
    <cellStyle name="20% - Accent4 2 2 2" xfId="255" xr:uid="{F9E32DAB-D336-4A9E-9602-5A7D00C387AF}"/>
    <cellStyle name="20% - Accent4 2 2 2 2" xfId="256" xr:uid="{E90F52B0-7F96-432C-A3D8-B2D5BFA6A092}"/>
    <cellStyle name="20% - Accent4 2 2 2 2 2" xfId="257" xr:uid="{043A5A2C-2704-4916-AE2D-6FB3CE90F78B}"/>
    <cellStyle name="20% - Accent4 2 2 2 3" xfId="258" xr:uid="{70ABB9D0-E25F-4DA4-887C-CF18076E0118}"/>
    <cellStyle name="20% - Accent4 2 2 2 3 2" xfId="259" xr:uid="{EB2C56EB-D67B-4E33-9158-3957120EA1ED}"/>
    <cellStyle name="20% - Accent4 2 2 2 4" xfId="260" xr:uid="{3F272C2C-3AC4-4C9E-AE7A-02844B7392EA}"/>
    <cellStyle name="20% - Accent4 2 2 3" xfId="261" xr:uid="{850E609D-9F4A-4C21-A1CD-0A1B007ACC98}"/>
    <cellStyle name="20% - Accent4 2 2 3 2" xfId="262" xr:uid="{09B69FDB-9638-4DA0-9F7A-61040BC2EBB5}"/>
    <cellStyle name="20% - Accent4 2 2 4" xfId="263" xr:uid="{43C304BA-37C8-488E-9A93-848E62163976}"/>
    <cellStyle name="20% - Accent4 2 2 4 2" xfId="264" xr:uid="{861319A4-2CEF-4E13-AEFB-F54D6C8A29B2}"/>
    <cellStyle name="20% - Accent4 2 2 5" xfId="265" xr:uid="{1F98A1D3-2759-4806-9DF3-959DC040AC46}"/>
    <cellStyle name="20% - Accent4 2 3" xfId="266" xr:uid="{112D633F-8B6D-41DF-B539-3CF2FB816F3C}"/>
    <cellStyle name="20% - Accent4 2 3 2" xfId="267" xr:uid="{1008183B-2995-40A5-958B-074D69B1B56C}"/>
    <cellStyle name="20% - Accent4 2 3 2 2" xfId="268" xr:uid="{6B731A56-F804-4E85-A293-5F9E639777D0}"/>
    <cellStyle name="20% - Accent4 2 3 3" xfId="269" xr:uid="{3A69F1FE-BA22-469B-959C-3F5EEDCDD6AF}"/>
    <cellStyle name="20% - Accent4 2 3 3 2" xfId="270" xr:uid="{BD065E89-AE32-4816-A80A-2E8CA2D150F5}"/>
    <cellStyle name="20% - Accent4 2 3 4" xfId="271" xr:uid="{9B850247-2EB8-4975-89EF-6966E51209D9}"/>
    <cellStyle name="20% - Accent4 2 4" xfId="272" xr:uid="{3C3EE920-88F8-4B8C-AF5C-533D244AE3C7}"/>
    <cellStyle name="20% - Accent4 2 4 2" xfId="273" xr:uid="{AD9887A7-1C9D-4B19-B1BB-AA5D5DF16B47}"/>
    <cellStyle name="20% - Accent4 2 4 2 2" xfId="274" xr:uid="{21DDE6E4-5772-4175-BA3E-748522D8ECFB}"/>
    <cellStyle name="20% - Accent4 2 4 3" xfId="275" xr:uid="{76E29720-0FF3-4F8F-BE65-146677556B65}"/>
    <cellStyle name="20% - Accent4 2 4 3 2" xfId="276" xr:uid="{890F5FCC-8949-4DA2-B6C2-A7494358FDC2}"/>
    <cellStyle name="20% - Accent4 2 4 4" xfId="277" xr:uid="{37852D1E-5F55-4A62-8BEB-B465B398AB68}"/>
    <cellStyle name="20% - Accent4 2 5" xfId="278" xr:uid="{0D9D78AF-037B-410B-8E91-A28DB79A228F}"/>
    <cellStyle name="20% - Accent4 2 5 2" xfId="279" xr:uid="{2924D967-50BA-47F4-9225-D23B596503FC}"/>
    <cellStyle name="20% - Accent4 2 5 2 2" xfId="280" xr:uid="{13D87F0C-397E-4F57-B874-C7937A6952DB}"/>
    <cellStyle name="20% - Accent4 2 5 3" xfId="281" xr:uid="{5D58AC75-3526-4F12-A5C6-7B930AE30948}"/>
    <cellStyle name="20% - Accent4 2 5 3 2" xfId="282" xr:uid="{4BFD96E6-B494-43B4-A9DB-5F978C603F5A}"/>
    <cellStyle name="20% - Accent4 2 5 4" xfId="283" xr:uid="{BEB9B675-CBA6-4E87-BFE2-E6B350F1FCD5}"/>
    <cellStyle name="20% - Accent4 2 6" xfId="284" xr:uid="{883C0DA2-463B-4E10-A52F-48191FB8A61D}"/>
    <cellStyle name="20% - Accent4 2 6 2" xfId="285" xr:uid="{AD9F0AAA-E1A9-4773-8890-63F899631728}"/>
    <cellStyle name="20% - Accent4 2 7" xfId="286" xr:uid="{2DF5B635-2E0E-4B79-A3B3-0B404508C08F}"/>
    <cellStyle name="20% - Accent4 2 7 2" xfId="287" xr:uid="{0C71556E-3957-4591-985B-353587044587}"/>
    <cellStyle name="20% - Accent4 2 8" xfId="288" xr:uid="{3D856755-C04C-457B-BADE-AFDEFD51991B}"/>
    <cellStyle name="20% - Accent4 3" xfId="289" xr:uid="{E29C2455-51BB-470F-BC1F-E8CE4D062704}"/>
    <cellStyle name="20% - Accent4 3 2" xfId="290" xr:uid="{23B0740F-5157-44BC-A8D2-4898848C6600}"/>
    <cellStyle name="20% - Accent4 3 2 2" xfId="291" xr:uid="{BD4B3F98-7617-4EFA-8D0C-B996E231B9D1}"/>
    <cellStyle name="20% - Accent4 3 2 2 2" xfId="292" xr:uid="{91157F2B-6789-41B8-8E8E-8CF7374C6341}"/>
    <cellStyle name="20% - Accent4 3 2 3" xfId="293" xr:uid="{1B081C8F-D927-4874-8E0E-61CD0BF8959A}"/>
    <cellStyle name="20% - Accent4 3 2 3 2" xfId="294" xr:uid="{281807AC-831C-47B2-8422-CBAC4AD49F12}"/>
    <cellStyle name="20% - Accent4 3 2 4" xfId="295" xr:uid="{D4CE35E7-921E-4EB3-9BFB-7FB9D0D9A6EC}"/>
    <cellStyle name="20% - Accent4 3 3" xfId="296" xr:uid="{F9D94809-2BDB-49F8-9C03-A87F1F45045E}"/>
    <cellStyle name="20% - Accent4 3 3 2" xfId="297" xr:uid="{D3E0BE80-1138-4401-87E3-1C398F464F59}"/>
    <cellStyle name="20% - Accent4 3 4" xfId="298" xr:uid="{32BCF631-5925-422D-ABB1-5EB5793C2E4F}"/>
    <cellStyle name="20% - Accent4 3 4 2" xfId="299" xr:uid="{F91F3C6E-80D9-4648-AFD1-84F9E2DB641D}"/>
    <cellStyle name="20% - Accent4 3 5" xfId="300" xr:uid="{444BD911-5AF6-41BF-AD69-E9BD784B8019}"/>
    <cellStyle name="20% - Accent4 4" xfId="301" xr:uid="{C90E296A-7ED0-4CFC-A1FC-858E71557EEF}"/>
    <cellStyle name="20% - Accent4 4 2" xfId="302" xr:uid="{BADCE181-F93B-43D1-9C6C-68305009EACB}"/>
    <cellStyle name="20% - Accent4 4 2 2" xfId="303" xr:uid="{9A8843F2-EE2B-42C3-8DDB-9C0681F75692}"/>
    <cellStyle name="20% - Accent4 4 3" xfId="304" xr:uid="{9931EFE8-6F3C-4FB7-AF69-4B74D272F47C}"/>
    <cellStyle name="20% - Accent4 4 3 2" xfId="305" xr:uid="{75A5F5AE-CD8C-4DC0-AC9C-513DBAD17934}"/>
    <cellStyle name="20% - Accent4 4 4" xfId="306" xr:uid="{9710B16D-7D6A-4E23-AA42-C480E98E3152}"/>
    <cellStyle name="20% - Accent4 5" xfId="307" xr:uid="{D3724F27-FF39-4602-BE9C-33A56F58E41C}"/>
    <cellStyle name="20% - Accent4 5 2" xfId="308" xr:uid="{F9960D23-5C6A-4B59-9AA2-A0C98AC9F4DD}"/>
    <cellStyle name="20% - Accent4 5 2 2" xfId="309" xr:uid="{E1A0DEBB-FFD5-44DA-919E-1176E7F670E3}"/>
    <cellStyle name="20% - Accent4 5 3" xfId="310" xr:uid="{CB626CE5-9DC2-4FD8-B179-F545588DA377}"/>
    <cellStyle name="20% - Accent4 5 3 2" xfId="311" xr:uid="{31E038C3-FB9D-483F-AB64-6469B0E23219}"/>
    <cellStyle name="20% - Accent4 5 4" xfId="312" xr:uid="{3DF5F392-CE10-4E4D-BDFF-46ECB7CAE95D}"/>
    <cellStyle name="20% - Accent4 6" xfId="313" xr:uid="{C352AD53-C7E7-4218-BB99-32A5C893F4DE}"/>
    <cellStyle name="20% - Accent4 6 2" xfId="314" xr:uid="{D1C815D5-6FF5-4DFF-B2F6-EF162D1EAD36}"/>
    <cellStyle name="20% - Accent4 6 2 2" xfId="315" xr:uid="{255985FD-7CA8-44D5-80C9-D1416C087240}"/>
    <cellStyle name="20% - Accent4 6 3" xfId="316" xr:uid="{7971AC42-21EC-43B9-BB91-A6B565A92EBD}"/>
    <cellStyle name="20% - Accent4 6 3 2" xfId="317" xr:uid="{DD493648-365F-461D-AD4D-9D9950C55BF0}"/>
    <cellStyle name="20% - Accent4 6 4" xfId="318" xr:uid="{243038E1-5BDB-45D0-9587-435F81DAA137}"/>
    <cellStyle name="20% - Accent4 7" xfId="319" xr:uid="{B5E5052F-1316-4DEA-939A-493F5057808E}"/>
    <cellStyle name="20% - Accent4 7 2" xfId="320" xr:uid="{839EA365-503A-4CB2-8A0D-EF433E98DE97}"/>
    <cellStyle name="20% - Accent4 8" xfId="321" xr:uid="{4666BB8C-C014-4DCC-8386-5A9BE3E8EC6C}"/>
    <cellStyle name="20% - Accent4 8 2" xfId="322" xr:uid="{50539BEB-8FD1-4DE0-8B60-FB9BDAC73BBA}"/>
    <cellStyle name="20% - Accent4 9" xfId="323" xr:uid="{AC86EEAA-58B9-4F07-8667-D71D8633BB56}"/>
    <cellStyle name="20% - Accent5 2" xfId="324" xr:uid="{F5E84BA2-B1AF-4BA4-AAC3-3E72B52558EC}"/>
    <cellStyle name="20% - Accent5 2 2" xfId="325" xr:uid="{F55BDEC1-34B8-44CB-8DAA-AF6933329B14}"/>
    <cellStyle name="20% - Accent5 2 2 2" xfId="326" xr:uid="{F80FC688-D3ED-446C-AF5F-8ECCF636C768}"/>
    <cellStyle name="20% - Accent5 2 2 2 2" xfId="327" xr:uid="{BDC20EBA-4216-4DF8-8B6F-8C3668C9CD8F}"/>
    <cellStyle name="20% - Accent5 2 2 2 3" xfId="328" xr:uid="{1E6CB788-78F4-47BD-B330-06926F67CE49}"/>
    <cellStyle name="20% - Accent5 2 2 3" xfId="329" xr:uid="{7A74DD7B-4F2F-4425-B246-D2EF88AB5256}"/>
    <cellStyle name="20% - Accent5 2 2 4" xfId="330" xr:uid="{9195119E-E159-4C66-B251-27E2AEA1CA00}"/>
    <cellStyle name="20% - Accent5 2 3" xfId="331" xr:uid="{E7A43596-7EF0-4E62-94CE-67098A052C40}"/>
    <cellStyle name="20% - Accent5 2 3 2" xfId="332" xr:uid="{B577DCBA-E1D2-4564-B090-1FB5B6204C8B}"/>
    <cellStyle name="20% - Accent5 2 3 3" xfId="333" xr:uid="{3AB7B45F-EF30-4DC8-A5EB-D7D4ADAA62BA}"/>
    <cellStyle name="20% - Accent5 2 4" xfId="334" xr:uid="{377C859C-CE22-4E19-AA91-465B52FA2A03}"/>
    <cellStyle name="20% - Accent5 2 4 2" xfId="335" xr:uid="{4E927CDE-BDBE-4A18-955B-A5D761E1C9B4}"/>
    <cellStyle name="20% - Accent5 2 4 3" xfId="336" xr:uid="{3EA30805-B6EB-47A9-B9A1-5EFCA9B756C2}"/>
    <cellStyle name="20% - Accent5 2 5" xfId="337" xr:uid="{48A101BD-080B-469B-91E2-616F61A6183D}"/>
    <cellStyle name="20% - Accent5 2 5 2" xfId="338" xr:uid="{1923FF4E-B3FF-4B3D-A391-3C924AEFDB1A}"/>
    <cellStyle name="20% - Accent5 2 5 3" xfId="339" xr:uid="{D5C6BB67-4C75-4163-90BC-28AC6B926F47}"/>
    <cellStyle name="20% - Accent5 2 6" xfId="340" xr:uid="{A096F7FA-AABD-40C4-B31F-0A9521B7808B}"/>
    <cellStyle name="20% - Accent5 2 7" xfId="341" xr:uid="{6CFEE154-68B3-40FE-BCD0-2711787DBC72}"/>
    <cellStyle name="20% - Accent5 3" xfId="342" xr:uid="{365F08D4-66E3-44DD-A522-CF3D94295F86}"/>
    <cellStyle name="20% - Accent5 3 2" xfId="343" xr:uid="{27094019-D9C6-468C-8746-8172171F45F6}"/>
    <cellStyle name="20% - Accent5 3 2 2" xfId="344" xr:uid="{11E2CCC7-1A40-4007-AC5E-DE7598313749}"/>
    <cellStyle name="20% - Accent5 3 2 3" xfId="345" xr:uid="{2FD82ABE-19FA-4057-A91E-AEABF2A012F5}"/>
    <cellStyle name="20% - Accent5 3 3" xfId="346" xr:uid="{FE707322-4446-4C21-8DBD-DB36F3486A1F}"/>
    <cellStyle name="20% - Accent5 3 4" xfId="347" xr:uid="{4D3A77F8-C469-4729-ACC3-D0FDCAAE39D1}"/>
    <cellStyle name="20% - Accent5 4" xfId="348" xr:uid="{6D3297D7-0EC0-4C5A-857B-C2F40C069B8E}"/>
    <cellStyle name="20% - Accent5 4 2" xfId="349" xr:uid="{34F41B98-F689-4169-8065-46B164B4350A}"/>
    <cellStyle name="20% - Accent5 4 3" xfId="350" xr:uid="{BBF98DA8-DF1D-4EC9-945D-17C1BE1407B6}"/>
    <cellStyle name="20% - Accent5 5" xfId="351" xr:uid="{B5F57A59-C9B8-4D87-B0AE-C57E08F1560C}"/>
    <cellStyle name="20% - Accent5 5 2" xfId="352" xr:uid="{215BD958-E521-4FCE-B559-E86CDEAE74D6}"/>
    <cellStyle name="20% - Accent5 5 3" xfId="353" xr:uid="{6E7D6312-3D65-4202-AF2B-E8AAE6C9B6A5}"/>
    <cellStyle name="20% - Accent5 6" xfId="354" xr:uid="{4FCA602A-A9E2-445C-9CF9-498DBCFC8C85}"/>
    <cellStyle name="20% - Accent5 6 2" xfId="355" xr:uid="{46EDE09D-E76D-463B-B491-32B70DE1547E}"/>
    <cellStyle name="20% - Accent5 6 3" xfId="356" xr:uid="{086D6E4A-3EC3-4D6F-9F05-D32A365931BD}"/>
    <cellStyle name="20% - Accent5 7" xfId="357" xr:uid="{DB9B3566-8272-4EE4-8497-694C1E32CE7B}"/>
    <cellStyle name="20% - Accent5 8" xfId="358" xr:uid="{B6132F59-9EF9-4CB4-BAE5-132956C6392A}"/>
    <cellStyle name="20% - Accent6 10" xfId="359" xr:uid="{677077B9-2C83-4653-A400-B1500512F21C}"/>
    <cellStyle name="20% - Accent6 2" xfId="360" xr:uid="{0C1B6DA1-28D5-44C7-8C9D-4C7C7159A234}"/>
    <cellStyle name="20% - Accent6 2 2" xfId="361" xr:uid="{05AAC4CB-1BE4-4D0E-93B2-F1FA2567EF60}"/>
    <cellStyle name="20% - Accent6 2 2 2" xfId="362" xr:uid="{DD8DD694-FA56-42B3-B3C3-7EF15DD5A3E0}"/>
    <cellStyle name="20% - Accent6 2 2 2 2" xfId="363" xr:uid="{CE941828-CD93-46AE-BE38-D225A1CBA1F3}"/>
    <cellStyle name="20% - Accent6 2 2 2 2 2" xfId="364" xr:uid="{878E6CCA-8328-4A9E-98A5-09DB58C6626E}"/>
    <cellStyle name="20% - Accent6 2 2 2 3" xfId="365" xr:uid="{1141A16B-81A4-4C4F-912A-D400E91F2AEC}"/>
    <cellStyle name="20% - Accent6 2 2 2 3 2" xfId="366" xr:uid="{E82593AF-E9CB-4D6A-931E-FBE3887DB9DD}"/>
    <cellStyle name="20% - Accent6 2 2 2 4" xfId="367" xr:uid="{F1DFE0AB-2FE9-425B-A15E-98B2BA1DBAF0}"/>
    <cellStyle name="20% - Accent6 2 2 3" xfId="368" xr:uid="{B92385A9-843E-4980-9854-65DDD9F06EBE}"/>
    <cellStyle name="20% - Accent6 2 2 3 2" xfId="369" xr:uid="{3B82F586-7309-4893-BFB8-E30077231AA8}"/>
    <cellStyle name="20% - Accent6 2 2 4" xfId="370" xr:uid="{33CF51D1-1BD8-4E94-ADD3-E44C2B769272}"/>
    <cellStyle name="20% - Accent6 2 2 4 2" xfId="371" xr:uid="{08F53676-310C-4C69-85E0-22923555D079}"/>
    <cellStyle name="20% - Accent6 2 2 5" xfId="372" xr:uid="{466611F0-97C5-439F-8B21-B1B81DF7C1BF}"/>
    <cellStyle name="20% - Accent6 2 3" xfId="373" xr:uid="{31B74DB7-18AB-4FC2-BD37-AAF9C0877315}"/>
    <cellStyle name="20% - Accent6 2 3 2" xfId="374" xr:uid="{CB6F1CED-5624-4BA3-B1E6-DB9D71E52EE3}"/>
    <cellStyle name="20% - Accent6 2 3 2 2" xfId="375" xr:uid="{3F395196-7704-4BA5-ADCD-5A0AA4E6112E}"/>
    <cellStyle name="20% - Accent6 2 3 3" xfId="376" xr:uid="{258D2076-BF79-4416-9DED-9DB5E294E885}"/>
    <cellStyle name="20% - Accent6 2 3 3 2" xfId="377" xr:uid="{71C69997-E0D6-426F-90A2-188E2422BEFF}"/>
    <cellStyle name="20% - Accent6 2 3 4" xfId="378" xr:uid="{6D64A4D5-F88F-4A0B-A339-D8020D6C62AA}"/>
    <cellStyle name="20% - Accent6 2 4" xfId="379" xr:uid="{0C014B1A-A1B2-4513-859F-7D1BA4C8A465}"/>
    <cellStyle name="20% - Accent6 2 4 2" xfId="380" xr:uid="{F38B1CD5-B5B3-48BC-AE24-194858C15B74}"/>
    <cellStyle name="20% - Accent6 2 4 2 2" xfId="381" xr:uid="{36C2B409-BBE9-4771-8F1A-602C062EA81C}"/>
    <cellStyle name="20% - Accent6 2 4 3" xfId="382" xr:uid="{DA21ED37-9073-440E-9592-1807B32D86A0}"/>
    <cellStyle name="20% - Accent6 2 4 3 2" xfId="383" xr:uid="{E11314A9-26B1-483C-B908-3462607A9EFB}"/>
    <cellStyle name="20% - Accent6 2 4 4" xfId="384" xr:uid="{2EB472A0-51E6-4A94-8275-4AEA074D12D5}"/>
    <cellStyle name="20% - Accent6 2 5" xfId="385" xr:uid="{7F12007F-2704-4AC0-B4F4-61574D60F99B}"/>
    <cellStyle name="20% - Accent6 2 5 2" xfId="386" xr:uid="{5F7724CC-B35B-4949-8B19-FE35A1EE0559}"/>
    <cellStyle name="20% - Accent6 2 5 2 2" xfId="387" xr:uid="{F21090CD-E513-48A3-A2A8-2841EDEABC1F}"/>
    <cellStyle name="20% - Accent6 2 5 3" xfId="388" xr:uid="{41E97370-07DA-43B6-B87C-B63739574FD1}"/>
    <cellStyle name="20% - Accent6 2 5 3 2" xfId="389" xr:uid="{CFFD649E-61A9-4CDA-A8CD-DDB4CFE9A5B0}"/>
    <cellStyle name="20% - Accent6 2 5 4" xfId="390" xr:uid="{6E136124-E6FD-432C-8A4E-32CFAF3DD99F}"/>
    <cellStyle name="20% - Accent6 2 6" xfId="391" xr:uid="{64378D85-795A-491D-8997-3BBB9EB43BA9}"/>
    <cellStyle name="20% - Accent6 2 6 2" xfId="392" xr:uid="{7768BD25-8797-4C67-A212-92D96E5132C2}"/>
    <cellStyle name="20% - Accent6 2 7" xfId="393" xr:uid="{DD2C41D9-8EC3-447E-9B07-C18AC19324E5}"/>
    <cellStyle name="20% - Accent6 2 7 2" xfId="394" xr:uid="{83B0FBA9-7A2C-403C-8655-E70813F47B8B}"/>
    <cellStyle name="20% - Accent6 2 8" xfId="395" xr:uid="{03964103-2077-4B51-8CF7-8D18BA56242D}"/>
    <cellStyle name="20% - Accent6 3" xfId="396" xr:uid="{D8F8493C-7E33-4CB9-8155-916B229284D8}"/>
    <cellStyle name="20% - Accent6 3 2" xfId="397" xr:uid="{8372CE1C-D675-4639-AB8E-58485A18C68F}"/>
    <cellStyle name="20% - Accent6 3 2 2" xfId="398" xr:uid="{A10B039D-D139-4EDB-991F-6073C255D7C2}"/>
    <cellStyle name="20% - Accent6 3 2 2 2" xfId="399" xr:uid="{9F6EEB83-2F83-4121-95C9-8EE93828C2AB}"/>
    <cellStyle name="20% - Accent6 3 2 3" xfId="400" xr:uid="{240CD737-81A1-4BF6-8E18-D323B7F6B438}"/>
    <cellStyle name="20% - Accent6 3 2 3 2" xfId="401" xr:uid="{76A8B343-AB55-4A85-A5FA-CDC99A5BF063}"/>
    <cellStyle name="20% - Accent6 3 2 4" xfId="402" xr:uid="{DC5C0991-CD40-4D88-9BE7-953075E6A220}"/>
    <cellStyle name="20% - Accent6 3 3" xfId="403" xr:uid="{FFE74F23-C105-43B9-9305-EF123496B56D}"/>
    <cellStyle name="20% - Accent6 3 3 2" xfId="404" xr:uid="{05C1DDB5-DE8F-4544-A9CD-41D03C4A8340}"/>
    <cellStyle name="20% - Accent6 3 4" xfId="405" xr:uid="{BE25F063-665E-4904-B79D-483B970402F0}"/>
    <cellStyle name="20% - Accent6 3 4 2" xfId="406" xr:uid="{8B854C5D-DCAE-4A06-9364-21DC92E2795A}"/>
    <cellStyle name="20% - Accent6 3 5" xfId="407" xr:uid="{F4DF66F7-3A75-4158-93AF-4B85C1C61A70}"/>
    <cellStyle name="20% - Accent6 4" xfId="408" xr:uid="{5639F8D9-E87A-4D2E-B76C-081696AE5BF6}"/>
    <cellStyle name="20% - Accent6 4 2" xfId="409" xr:uid="{B0D17898-0EB4-4817-8C17-CA9F89C9090F}"/>
    <cellStyle name="20% - Accent6 4 2 2" xfId="410" xr:uid="{9CE59670-7751-4147-A8CC-2601E23891EA}"/>
    <cellStyle name="20% - Accent6 4 3" xfId="411" xr:uid="{B6578AD5-2621-402F-9D03-66A3F214BF27}"/>
    <cellStyle name="20% - Accent6 4 3 2" xfId="412" xr:uid="{FF91C7CF-ACF5-490B-8B8A-03A350AB79B9}"/>
    <cellStyle name="20% - Accent6 4 4" xfId="413" xr:uid="{8A2A85E7-F3F2-4C94-B542-D7A9F9232254}"/>
    <cellStyle name="20% - Accent6 5" xfId="414" xr:uid="{FA2F4F89-4B84-4313-9990-645F41C8D5B9}"/>
    <cellStyle name="20% - Accent6 5 2" xfId="415" xr:uid="{4CB4B3C6-4417-4B3C-8540-EF4D8427BCD2}"/>
    <cellStyle name="20% - Accent6 5 2 2" xfId="416" xr:uid="{6F09DE96-40DC-4ED5-AF4B-137CB7EE824E}"/>
    <cellStyle name="20% - Accent6 5 3" xfId="417" xr:uid="{3F1FA963-0A2A-4EA7-9E5C-250DF7293E50}"/>
    <cellStyle name="20% - Accent6 5 3 2" xfId="418" xr:uid="{1EC2E421-7F87-4AE8-96DB-1D323880D175}"/>
    <cellStyle name="20% - Accent6 5 4" xfId="419" xr:uid="{7D96B860-02FE-41F3-984A-E197DF04A46F}"/>
    <cellStyle name="20% - Accent6 6" xfId="420" xr:uid="{19FFAEE9-B2EB-4544-B925-A377088F2ADB}"/>
    <cellStyle name="20% - Accent6 6 2" xfId="421" xr:uid="{6DFB6EE6-B7B6-441B-AA63-61825FC53F68}"/>
    <cellStyle name="20% - Accent6 6 2 2" xfId="422" xr:uid="{A0F33B0F-4AFE-4B06-B96F-DB33FED71679}"/>
    <cellStyle name="20% - Accent6 6 3" xfId="423" xr:uid="{B65C0048-7AAE-4EB5-BC53-7EE069CA7AF4}"/>
    <cellStyle name="20% - Accent6 6 3 2" xfId="424" xr:uid="{649D0C87-3D2C-40E5-AFF4-75BEE1A1D150}"/>
    <cellStyle name="20% - Accent6 6 4" xfId="425" xr:uid="{3741359B-C263-444C-AF10-4A133E20F2E5}"/>
    <cellStyle name="20% - Accent6 7" xfId="426" xr:uid="{7EADEC4B-32D3-47A8-A3B8-487BECEC984D}"/>
    <cellStyle name="20% - Accent6 7 2" xfId="427" xr:uid="{90EFC0D6-E5BE-435A-8D2E-E1052B560B20}"/>
    <cellStyle name="20% - Accent6 8" xfId="428" xr:uid="{F8CF3999-A727-4188-A097-BCCCCF3B1230}"/>
    <cellStyle name="20% - Accent6 8 2" xfId="429" xr:uid="{C75F2D90-5DAE-4F7A-84E7-FA45D8D0DB2E}"/>
    <cellStyle name="20% - Accent6 9" xfId="430" xr:uid="{5380492A-6114-483E-9442-A1AE35CF41BA}"/>
    <cellStyle name="40% - Accent1 10" xfId="431" xr:uid="{F5F78335-8F84-4218-9ADC-C826545EA3F3}"/>
    <cellStyle name="40% - Accent1 2" xfId="432" xr:uid="{C21CB2DE-70A6-47CE-9461-A363301D3D50}"/>
    <cellStyle name="40% - Accent1 2 2" xfId="433" xr:uid="{7CF94318-FCCD-4DD9-9A58-D32847F1A2D1}"/>
    <cellStyle name="40% - Accent1 2 2 2" xfId="434" xr:uid="{859000CE-8429-4B3C-9CFE-73B632442F55}"/>
    <cellStyle name="40% - Accent1 2 2 2 2" xfId="435" xr:uid="{EBC01408-F6AC-4D35-A68C-D6173A7F35CD}"/>
    <cellStyle name="40% - Accent1 2 2 2 2 2" xfId="436" xr:uid="{E06A773F-8C3D-40F1-ACF8-6EFA794AA50F}"/>
    <cellStyle name="40% - Accent1 2 2 2 3" xfId="437" xr:uid="{0B524AEB-EC69-43CD-B5DA-1274D26EE557}"/>
    <cellStyle name="40% - Accent1 2 2 2 3 2" xfId="438" xr:uid="{D52C8725-BF11-4D4B-9E87-7D81FD70C021}"/>
    <cellStyle name="40% - Accent1 2 2 2 4" xfId="439" xr:uid="{F79F70E2-F174-420E-9095-A769E8C18604}"/>
    <cellStyle name="40% - Accent1 2 2 3" xfId="440" xr:uid="{260B530A-BF82-4203-9E07-84A049B9EC12}"/>
    <cellStyle name="40% - Accent1 2 2 3 2" xfId="441" xr:uid="{A6983555-9D1F-46FF-80C9-6A2A3BBA776A}"/>
    <cellStyle name="40% - Accent1 2 2 4" xfId="442" xr:uid="{0A86D997-040E-4FEE-9EA2-F4C6AD42AAEA}"/>
    <cellStyle name="40% - Accent1 2 2 4 2" xfId="443" xr:uid="{AD726C17-68CB-4FE5-BF6D-7956E262409B}"/>
    <cellStyle name="40% - Accent1 2 2 5" xfId="444" xr:uid="{ECE739AC-DF86-49B0-AE2B-8BF451F4238A}"/>
    <cellStyle name="40% - Accent1 2 3" xfId="445" xr:uid="{A84962AD-8654-433D-9018-90E9EA07572A}"/>
    <cellStyle name="40% - Accent1 2 3 2" xfId="446" xr:uid="{FB0E1B03-CF41-427D-AAB8-A785A8E0508D}"/>
    <cellStyle name="40% - Accent1 2 3 2 2" xfId="447" xr:uid="{32182D10-814A-47D5-BD6A-3E0F57C2E42D}"/>
    <cellStyle name="40% - Accent1 2 3 3" xfId="448" xr:uid="{F6B102DF-7206-46EB-B801-A1FB76637345}"/>
    <cellStyle name="40% - Accent1 2 3 3 2" xfId="449" xr:uid="{123FCE1B-3074-4CEB-BF7F-43BD4E7733A8}"/>
    <cellStyle name="40% - Accent1 2 3 4" xfId="450" xr:uid="{E75B366F-A1F6-4EAA-9F0D-6595CB45D4F3}"/>
    <cellStyle name="40% - Accent1 2 4" xfId="451" xr:uid="{DD5363BC-5D8E-416F-8AB4-3930020B2532}"/>
    <cellStyle name="40% - Accent1 2 4 2" xfId="452" xr:uid="{314D27EE-4D53-4EC1-AAB6-E4E0A69AE50C}"/>
    <cellStyle name="40% - Accent1 2 4 2 2" xfId="453" xr:uid="{82351F7F-2E25-4E4D-97CF-E0D5C3219FB9}"/>
    <cellStyle name="40% - Accent1 2 4 3" xfId="454" xr:uid="{E2F4379B-5DE4-4DC8-B405-49D9C765BACD}"/>
    <cellStyle name="40% - Accent1 2 4 3 2" xfId="455" xr:uid="{348D677D-66DA-4691-8628-E94A0324DB64}"/>
    <cellStyle name="40% - Accent1 2 4 4" xfId="456" xr:uid="{E097792B-D56A-43C0-86A5-CBD622B674A7}"/>
    <cellStyle name="40% - Accent1 2 5" xfId="457" xr:uid="{79FE07CD-313C-43B4-9CBC-2858E4B6BD83}"/>
    <cellStyle name="40% - Accent1 2 5 2" xfId="458" xr:uid="{5201B0FB-3F85-4BCF-B684-C50FF470B764}"/>
    <cellStyle name="40% - Accent1 2 5 2 2" xfId="459" xr:uid="{A5772B67-4108-46D5-A3D7-0D437527FA41}"/>
    <cellStyle name="40% - Accent1 2 5 3" xfId="460" xr:uid="{83586C92-5DD9-410D-8499-A22F57C81C21}"/>
    <cellStyle name="40% - Accent1 2 5 3 2" xfId="461" xr:uid="{F166D0D2-F620-4036-B246-85D34E55D3EE}"/>
    <cellStyle name="40% - Accent1 2 5 4" xfId="462" xr:uid="{89F9DDFF-754E-4B9F-8FAF-7BC78D2B4438}"/>
    <cellStyle name="40% - Accent1 2 6" xfId="463" xr:uid="{FD6C7CFF-CC79-4807-B45F-E5E9E8695991}"/>
    <cellStyle name="40% - Accent1 2 6 2" xfId="464" xr:uid="{3A8BFB5A-8B85-4E9B-9A35-435199F028B8}"/>
    <cellStyle name="40% - Accent1 2 7" xfId="465" xr:uid="{D1E76C5B-F297-4D4C-8FC4-4C0D5DE6CB99}"/>
    <cellStyle name="40% - Accent1 2 7 2" xfId="466" xr:uid="{4DC5C251-6B80-409E-93F9-7B78946A58D1}"/>
    <cellStyle name="40% - Accent1 2 8" xfId="467" xr:uid="{0CCCF916-4E86-44ED-8753-A64F0DF8893B}"/>
    <cellStyle name="40% - Accent1 3" xfId="468" xr:uid="{4DA85A41-AF70-402E-A6B5-531516CFFFD2}"/>
    <cellStyle name="40% - Accent1 3 2" xfId="469" xr:uid="{6E707154-A139-4CA6-AF14-A7D61AB6B7BE}"/>
    <cellStyle name="40% - Accent1 3 2 2" xfId="470" xr:uid="{299446E2-BCAF-468D-97C5-D1EB68C83B00}"/>
    <cellStyle name="40% - Accent1 3 2 2 2" xfId="471" xr:uid="{4EC88F22-3B6C-4DFB-AA21-57C51608458B}"/>
    <cellStyle name="40% - Accent1 3 2 3" xfId="472" xr:uid="{47D7EC6F-9F3B-480A-827C-9F23FA5B81A9}"/>
    <cellStyle name="40% - Accent1 3 2 3 2" xfId="473" xr:uid="{248366C5-77A3-43E8-9C22-F88C5CD050A3}"/>
    <cellStyle name="40% - Accent1 3 2 4" xfId="474" xr:uid="{C4BDAF5D-12BB-425B-8885-8BAB8282A63C}"/>
    <cellStyle name="40% - Accent1 3 3" xfId="475" xr:uid="{F5EC5481-A4BF-44EC-A5C6-FDF2A8000B23}"/>
    <cellStyle name="40% - Accent1 3 3 2" xfId="476" xr:uid="{C42A4E9D-26BB-4446-8C65-9EE774DBC04F}"/>
    <cellStyle name="40% - Accent1 3 4" xfId="477" xr:uid="{8BB927A0-49E4-4B51-A5DD-5A85EAC5E44F}"/>
    <cellStyle name="40% - Accent1 3 4 2" xfId="478" xr:uid="{D7B49F42-B3D1-425D-BE3D-9434BF9E23C6}"/>
    <cellStyle name="40% - Accent1 3 5" xfId="479" xr:uid="{78078DC4-97EB-425C-A438-AE401E5A6170}"/>
    <cellStyle name="40% - Accent1 4" xfId="480" xr:uid="{9CED90D5-871E-495D-9374-155768DBA0AB}"/>
    <cellStyle name="40% - Accent1 4 2" xfId="481" xr:uid="{C86B807C-1EDF-402B-A1C2-A6BFB8D8C7AB}"/>
    <cellStyle name="40% - Accent1 4 2 2" xfId="482" xr:uid="{4F23F70D-519E-444E-8811-14C7AAE17DCC}"/>
    <cellStyle name="40% - Accent1 4 3" xfId="483" xr:uid="{AEDA5D5B-87CA-47C3-B188-45BD9BEC48EA}"/>
    <cellStyle name="40% - Accent1 4 3 2" xfId="484" xr:uid="{B6687A1E-EBC6-416A-982D-2094214C6DB4}"/>
    <cellStyle name="40% - Accent1 4 4" xfId="485" xr:uid="{881DF6F7-D10D-4CDD-84B1-5ACA1AFE4672}"/>
    <cellStyle name="40% - Accent1 5" xfId="486" xr:uid="{8D2BE3E6-53DB-4586-BEE7-D9FA95AD8136}"/>
    <cellStyle name="40% - Accent1 5 2" xfId="487" xr:uid="{7F930227-8B13-4BCC-A042-5D2CB329A017}"/>
    <cellStyle name="40% - Accent1 5 2 2" xfId="488" xr:uid="{921424B6-F568-4A65-905F-209EC3EC6D12}"/>
    <cellStyle name="40% - Accent1 5 3" xfId="489" xr:uid="{AAFFACBB-C42D-49E9-81BA-6F7258AD29B0}"/>
    <cellStyle name="40% - Accent1 5 3 2" xfId="490" xr:uid="{F07BC40E-4A92-4379-B6F9-4B70FE4F421D}"/>
    <cellStyle name="40% - Accent1 5 4" xfId="491" xr:uid="{6D4C6F81-403B-4228-83B1-CC43CEBA1DC9}"/>
    <cellStyle name="40% - Accent1 6" xfId="492" xr:uid="{4A191E2F-E00E-420E-8C65-C2AE9677370F}"/>
    <cellStyle name="40% - Accent1 6 2" xfId="493" xr:uid="{21E5674E-5612-4D00-9F78-3E28A7CE722B}"/>
    <cellStyle name="40% - Accent1 6 2 2" xfId="494" xr:uid="{45FA6EAE-BAC8-436E-A27D-15EA099E6CC8}"/>
    <cellStyle name="40% - Accent1 6 3" xfId="495" xr:uid="{641717D9-B821-4EB0-A96C-33FE67C1409B}"/>
    <cellStyle name="40% - Accent1 6 3 2" xfId="496" xr:uid="{C88002F5-80C8-4022-92F4-2A328CAA836C}"/>
    <cellStyle name="40% - Accent1 6 4" xfId="497" xr:uid="{CF1891C9-F697-4B31-9225-908EFF89E6AA}"/>
    <cellStyle name="40% - Accent1 7" xfId="498" xr:uid="{F7178896-71C3-48E5-A1B3-BBEE503976BF}"/>
    <cellStyle name="40% - Accent1 7 2" xfId="499" xr:uid="{488C1AFA-9371-4C94-A809-FD42C0B1750C}"/>
    <cellStyle name="40% - Accent1 8" xfId="500" xr:uid="{D527E2A6-7ECD-4B27-ADE9-360CEF1D551A}"/>
    <cellStyle name="40% - Accent1 8 2" xfId="501" xr:uid="{03679999-1255-48B3-B7E7-11C75E35CFBD}"/>
    <cellStyle name="40% - Accent1 9" xfId="502" xr:uid="{552774BA-D25D-44D2-9302-45F36E6433A8}"/>
    <cellStyle name="40% - Accent2 2" xfId="503" xr:uid="{B5BC07C0-25D4-4CE5-A10A-536C2BF38B69}"/>
    <cellStyle name="40% - Accent2 2 2" xfId="504" xr:uid="{B9EE3A57-D438-4095-8B0D-E8A8AA7194C1}"/>
    <cellStyle name="40% - Accent2 2 2 2" xfId="505" xr:uid="{F5384BAD-0D6A-45A9-B645-49BE0A606B3F}"/>
    <cellStyle name="40% - Accent2 2 2 2 2" xfId="506" xr:uid="{736D4BC6-3CAA-482E-89FA-CFA391AC4283}"/>
    <cellStyle name="40% - Accent2 2 2 2 3" xfId="507" xr:uid="{A8A2DA6D-A96A-4E92-A6A3-DB1844EFCA07}"/>
    <cellStyle name="40% - Accent2 2 2 3" xfId="508" xr:uid="{F27A65C5-29D6-4C50-A0DE-D1F54B98F334}"/>
    <cellStyle name="40% - Accent2 2 2 4" xfId="509" xr:uid="{08DB91D3-36CF-49DE-852E-51AD472FF5B5}"/>
    <cellStyle name="40% - Accent2 2 3" xfId="510" xr:uid="{22A39C78-052F-4B90-A4D7-C7C46B5E3CD1}"/>
    <cellStyle name="40% - Accent2 2 3 2" xfId="511" xr:uid="{4172F5F1-2B13-4FF2-AD0A-E8174A637415}"/>
    <cellStyle name="40% - Accent2 2 3 3" xfId="512" xr:uid="{38F1E541-10B9-4209-848E-BF8FC2A92FD0}"/>
    <cellStyle name="40% - Accent2 2 4" xfId="513" xr:uid="{F80BD724-3E60-4955-AAE8-4C453F652427}"/>
    <cellStyle name="40% - Accent2 2 4 2" xfId="514" xr:uid="{4D9D663F-2D16-4C92-9643-72219DF55F51}"/>
    <cellStyle name="40% - Accent2 2 4 3" xfId="515" xr:uid="{DD1D4F85-F0A5-4F75-A676-B434C7B14C36}"/>
    <cellStyle name="40% - Accent2 2 5" xfId="516" xr:uid="{92AC6552-8614-47F0-9FF2-7D1D5F21744B}"/>
    <cellStyle name="40% - Accent2 2 5 2" xfId="517" xr:uid="{456847A1-C386-4666-BF69-3D951E1E15C4}"/>
    <cellStyle name="40% - Accent2 2 5 3" xfId="518" xr:uid="{5ECDD6F5-EA38-41E8-80C0-F54EAF6C2C2C}"/>
    <cellStyle name="40% - Accent2 2 6" xfId="519" xr:uid="{BF7998F0-3ABA-4389-8307-0223905E89DE}"/>
    <cellStyle name="40% - Accent2 2 7" xfId="520" xr:uid="{DFF1AD61-44CA-43AF-8D4B-6DAE5EC700C4}"/>
    <cellStyle name="40% - Accent2 3" xfId="521" xr:uid="{08563AFF-C819-439E-8360-A82ED2E848CA}"/>
    <cellStyle name="40% - Accent2 3 2" xfId="522" xr:uid="{267492D5-C20C-4EBD-98ED-C3B7658B0BE3}"/>
    <cellStyle name="40% - Accent2 3 2 2" xfId="523" xr:uid="{11671D6B-1300-4918-A163-83EB4B12B07C}"/>
    <cellStyle name="40% - Accent2 3 2 3" xfId="524" xr:uid="{0F95897B-1452-4C82-88A1-CA3ACA14E08E}"/>
    <cellStyle name="40% - Accent2 3 3" xfId="525" xr:uid="{59161BCE-9EB8-45B6-82AE-25B55C04580C}"/>
    <cellStyle name="40% - Accent2 3 4" xfId="526" xr:uid="{D3751546-9484-4AC8-9A25-F2972F7048C7}"/>
    <cellStyle name="40% - Accent2 4" xfId="527" xr:uid="{B3DFD93D-9F25-4ABD-B6AC-ABF7C02F5BB5}"/>
    <cellStyle name="40% - Accent2 4 2" xfId="528" xr:uid="{6982C7DC-60CC-4459-A560-42B2BE987ECB}"/>
    <cellStyle name="40% - Accent2 4 3" xfId="529" xr:uid="{92A9A24F-08D2-4D5D-990D-4EEB7C515460}"/>
    <cellStyle name="40% - Accent2 5" xfId="530" xr:uid="{DA59C86C-7B0D-4F2A-B660-0573444EDE99}"/>
    <cellStyle name="40% - Accent2 5 2" xfId="531" xr:uid="{DED3D34C-03ED-4133-AC26-523346320E20}"/>
    <cellStyle name="40% - Accent2 5 3" xfId="532" xr:uid="{AE508517-B0D7-4645-A379-1373AF255322}"/>
    <cellStyle name="40% - Accent2 6" xfId="533" xr:uid="{A9750719-54D3-43F9-8DDB-71038C97F113}"/>
    <cellStyle name="40% - Accent2 6 2" xfId="534" xr:uid="{C387EA4D-48D7-4C46-9C86-2147A91192BC}"/>
    <cellStyle name="40% - Accent2 6 3" xfId="535" xr:uid="{05A1BBF2-43DF-4270-9D8E-A1E0E7E06E29}"/>
    <cellStyle name="40% - Accent2 7" xfId="536" xr:uid="{63D99FB2-3A31-45C6-82DA-9299FB20939D}"/>
    <cellStyle name="40% - Accent2 8" xfId="537" xr:uid="{816CC90C-BCEF-47BA-900C-B0611CF6E85D}"/>
    <cellStyle name="40% - Accent3 10" xfId="538" xr:uid="{56A10793-FF83-4604-87CE-4D1E17EA40F2}"/>
    <cellStyle name="40% - Accent3 2" xfId="539" xr:uid="{6CC84E2A-F65E-443E-866B-D5B15A153616}"/>
    <cellStyle name="40% - Accent3 2 2" xfId="540" xr:uid="{4F4D1F10-236A-4D0B-B59E-C8A0AE05A095}"/>
    <cellStyle name="40% - Accent3 2 2 2" xfId="541" xr:uid="{F35F3A90-34F8-43C3-902F-A785501547BD}"/>
    <cellStyle name="40% - Accent3 2 2 2 2" xfId="542" xr:uid="{9BB2FCC1-33B7-4289-B80F-33DC24EABF18}"/>
    <cellStyle name="40% - Accent3 2 2 2 2 2" xfId="543" xr:uid="{FD718FFE-40E1-45A1-8C1D-2E400F5DEAB5}"/>
    <cellStyle name="40% - Accent3 2 2 2 3" xfId="544" xr:uid="{02A9C039-62FE-45D7-8380-1BCE6EC68678}"/>
    <cellStyle name="40% - Accent3 2 2 2 3 2" xfId="545" xr:uid="{DDB9F619-1C3A-4D04-9F29-C9DE8A4DFAE4}"/>
    <cellStyle name="40% - Accent3 2 2 2 4" xfId="546" xr:uid="{7B0C49D3-AC95-4D07-A3D9-1FC52123B7F4}"/>
    <cellStyle name="40% - Accent3 2 2 3" xfId="547" xr:uid="{CEB5B804-6ED5-4C40-B944-1AE8CC7D7EB6}"/>
    <cellStyle name="40% - Accent3 2 2 3 2" xfId="548" xr:uid="{DBFB5409-F8D1-4ACC-8530-D756254FB4DE}"/>
    <cellStyle name="40% - Accent3 2 2 4" xfId="549" xr:uid="{5475E1B0-F86A-445F-8C62-C7EF0B72C493}"/>
    <cellStyle name="40% - Accent3 2 2 4 2" xfId="550" xr:uid="{D7C70D60-2621-4057-9FA3-09993A89EEAC}"/>
    <cellStyle name="40% - Accent3 2 2 5" xfId="551" xr:uid="{DB0400B4-8B4C-49BB-BC11-25B251869A8C}"/>
    <cellStyle name="40% - Accent3 2 3" xfId="552" xr:uid="{AD956079-064C-4226-A185-A9093BBDFE27}"/>
    <cellStyle name="40% - Accent3 2 3 2" xfId="553" xr:uid="{5175F145-6EBE-4FA1-8036-118649C97618}"/>
    <cellStyle name="40% - Accent3 2 3 2 2" xfId="554" xr:uid="{C9314D6E-3A24-4FF5-998F-B83C2854B35A}"/>
    <cellStyle name="40% - Accent3 2 3 3" xfId="555" xr:uid="{4CEE6CC7-03DC-41B6-852E-42D820016045}"/>
    <cellStyle name="40% - Accent3 2 3 3 2" xfId="556" xr:uid="{D2C19B7C-4823-447C-843A-AF910D886E55}"/>
    <cellStyle name="40% - Accent3 2 3 4" xfId="557" xr:uid="{D643C8B0-636B-406B-B3F5-DD313ACDB7DD}"/>
    <cellStyle name="40% - Accent3 2 4" xfId="558" xr:uid="{B48BF2E9-BA8F-46D5-BE20-DA6696B09417}"/>
    <cellStyle name="40% - Accent3 2 4 2" xfId="559" xr:uid="{A9E23438-FE1C-4ECB-8BB7-824CA85B871E}"/>
    <cellStyle name="40% - Accent3 2 4 2 2" xfId="560" xr:uid="{7EE9E85A-5DC5-4A2F-91D5-6DCE31D142D2}"/>
    <cellStyle name="40% - Accent3 2 4 3" xfId="561" xr:uid="{1D45AF48-38E3-4EDC-A643-4E45EE3CDB7C}"/>
    <cellStyle name="40% - Accent3 2 4 3 2" xfId="562" xr:uid="{35032DD7-CB79-476F-92BD-213ED797BC3B}"/>
    <cellStyle name="40% - Accent3 2 4 4" xfId="563" xr:uid="{3B628696-FB2E-47EF-AAF2-C570DCE8CB4B}"/>
    <cellStyle name="40% - Accent3 2 5" xfId="564" xr:uid="{3CB87E80-0A10-49F5-8B89-BDC7E7C5773F}"/>
    <cellStyle name="40% - Accent3 2 5 2" xfId="565" xr:uid="{34C326E0-E5AA-4FC0-825D-82732F4361F1}"/>
    <cellStyle name="40% - Accent3 2 5 2 2" xfId="566" xr:uid="{5FD039DF-AC37-47FA-AC65-70B2D6CF3498}"/>
    <cellStyle name="40% - Accent3 2 5 3" xfId="567" xr:uid="{40CD4C13-83D2-4B97-A42A-62259D9F7A74}"/>
    <cellStyle name="40% - Accent3 2 5 3 2" xfId="568" xr:uid="{82AA256A-04FC-43B4-95EA-22082E1E91A1}"/>
    <cellStyle name="40% - Accent3 2 5 4" xfId="569" xr:uid="{15E7A552-D885-49E3-B242-C5E1A976D03A}"/>
    <cellStyle name="40% - Accent3 2 6" xfId="570" xr:uid="{80A9B6D0-AA41-4A38-BEEC-F78835C9391A}"/>
    <cellStyle name="40% - Accent3 2 6 2" xfId="571" xr:uid="{3F8EA01F-B04F-4978-BC72-FD05BB27DA79}"/>
    <cellStyle name="40% - Accent3 2 7" xfId="572" xr:uid="{B39889AF-3EA9-4587-8514-DA98D0CACB21}"/>
    <cellStyle name="40% - Accent3 2 7 2" xfId="573" xr:uid="{6E5F83AD-ECA1-4C54-8AA1-82C16B70AC34}"/>
    <cellStyle name="40% - Accent3 2 8" xfId="574" xr:uid="{1A509F3D-FE95-4DDD-BD37-72D408974476}"/>
    <cellStyle name="40% - Accent3 3" xfId="575" xr:uid="{AA2561F0-D904-43CF-9E92-D8EB52F2E0D6}"/>
    <cellStyle name="40% - Accent3 3 2" xfId="576" xr:uid="{F6CF4CF2-C4F5-4862-955B-910C37144592}"/>
    <cellStyle name="40% - Accent3 3 2 2" xfId="577" xr:uid="{E8A816D5-9DFF-47B5-B1CA-771FF2A7957E}"/>
    <cellStyle name="40% - Accent3 3 2 2 2" xfId="578" xr:uid="{A4A1D53F-FA5E-4A30-81A4-0DB93644FEFD}"/>
    <cellStyle name="40% - Accent3 3 2 3" xfId="579" xr:uid="{2EF2D646-052C-49E5-939A-0F613E077FCF}"/>
    <cellStyle name="40% - Accent3 3 2 3 2" xfId="580" xr:uid="{3F4EEE3C-5ECE-4CC6-8C56-93D78674BC50}"/>
    <cellStyle name="40% - Accent3 3 2 4" xfId="581" xr:uid="{DDAE4076-0EAE-48FD-8F87-56CFF25B859B}"/>
    <cellStyle name="40% - Accent3 3 3" xfId="582" xr:uid="{960968F2-745F-403B-AEE6-689B7BE03494}"/>
    <cellStyle name="40% - Accent3 3 3 2" xfId="583" xr:uid="{C21CCFA6-7805-4446-BE95-28282EA8A37C}"/>
    <cellStyle name="40% - Accent3 3 4" xfId="584" xr:uid="{51267D69-D008-4F58-8168-8925EF13BBD0}"/>
    <cellStyle name="40% - Accent3 3 4 2" xfId="585" xr:uid="{3959584F-98A5-4BA9-A1BF-B92BB5028705}"/>
    <cellStyle name="40% - Accent3 3 5" xfId="586" xr:uid="{D68C59FF-0CFE-495E-AABA-6BBC927FC3E3}"/>
    <cellStyle name="40% - Accent3 4" xfId="587" xr:uid="{24000336-A28B-46E1-9EDD-7C312B988CF3}"/>
    <cellStyle name="40% - Accent3 4 2" xfId="588" xr:uid="{9F6C2DBE-64CC-4B63-B715-97928F6FF24E}"/>
    <cellStyle name="40% - Accent3 4 2 2" xfId="589" xr:uid="{1A55D148-1D4E-4A55-8BE5-92E4BDA6D73B}"/>
    <cellStyle name="40% - Accent3 4 3" xfId="590" xr:uid="{95FD51AB-36B9-4102-9503-8CB34CD2559E}"/>
    <cellStyle name="40% - Accent3 4 3 2" xfId="591" xr:uid="{88A01268-CEA2-42E9-A7C1-5F198174E8A5}"/>
    <cellStyle name="40% - Accent3 4 4" xfId="592" xr:uid="{C5CAC8A6-073D-497F-8F1B-671A9305A38E}"/>
    <cellStyle name="40% - Accent3 5" xfId="593" xr:uid="{DDCC4BD8-D4C4-4A13-A95B-083BAB2D6F83}"/>
    <cellStyle name="40% - Accent3 5 2" xfId="594" xr:uid="{2ECBBB92-CFD9-4B93-A1CF-182B360AA6BC}"/>
    <cellStyle name="40% - Accent3 5 2 2" xfId="595" xr:uid="{BF76CD59-2ACF-4C96-AD48-6B857BE1C6F0}"/>
    <cellStyle name="40% - Accent3 5 3" xfId="596" xr:uid="{E703B94A-9504-471E-8052-27C14F436012}"/>
    <cellStyle name="40% - Accent3 5 3 2" xfId="597" xr:uid="{1E25F2B9-D1E1-4D1D-BF9B-D1BB8027A536}"/>
    <cellStyle name="40% - Accent3 5 4" xfId="598" xr:uid="{34FF772A-5246-4477-9FCE-E31C60C9B6E9}"/>
    <cellStyle name="40% - Accent3 6" xfId="599" xr:uid="{80A14DEE-9E71-4A7D-A824-9B275F9AD07B}"/>
    <cellStyle name="40% - Accent3 6 2" xfId="600" xr:uid="{ACFEC1BD-B8BE-4ABF-8EBF-36B054C39B4D}"/>
    <cellStyle name="40% - Accent3 6 2 2" xfId="601" xr:uid="{5CBFC6AB-52B6-4E17-8E9A-124271399123}"/>
    <cellStyle name="40% - Accent3 6 3" xfId="602" xr:uid="{FC323EF2-AC05-41EF-A53E-4CA5304675B6}"/>
    <cellStyle name="40% - Accent3 6 3 2" xfId="603" xr:uid="{15BF088C-DF3A-4089-9B7E-60E2BFA55A83}"/>
    <cellStyle name="40% - Accent3 6 4" xfId="604" xr:uid="{7066A719-75DE-4A09-A4CD-73D1DBDBBAFA}"/>
    <cellStyle name="40% - Accent3 7" xfId="605" xr:uid="{0E212EEC-342B-4143-AE6F-D1CBEF7C541F}"/>
    <cellStyle name="40% - Accent3 7 2" xfId="606" xr:uid="{D4D56968-8A2B-4DB7-B192-4982C4315EE4}"/>
    <cellStyle name="40% - Accent3 8" xfId="607" xr:uid="{FC752090-762F-4947-8F3D-46D78C1B131B}"/>
    <cellStyle name="40% - Accent3 8 2" xfId="608" xr:uid="{A834DA84-8E5A-41AC-9FEA-6147742977A4}"/>
    <cellStyle name="40% - Accent3 9" xfId="609" xr:uid="{B04C8A97-DFD3-4438-A00D-679416E5B9AA}"/>
    <cellStyle name="40% - Accent4 10" xfId="610" xr:uid="{E1468034-9692-4DF9-9048-B219ABD37230}"/>
    <cellStyle name="40% - Accent4 2" xfId="611" xr:uid="{56752433-DAC6-4C8A-AB36-3773EC41D51D}"/>
    <cellStyle name="40% - Accent4 2 2" xfId="612" xr:uid="{FD1DA58D-9CE7-40AA-B801-795F9C913BA3}"/>
    <cellStyle name="40% - Accent4 2 2 2" xfId="613" xr:uid="{0589C160-5A22-40BA-AAC9-3B77B6B9D648}"/>
    <cellStyle name="40% - Accent4 2 2 2 2" xfId="614" xr:uid="{ADE5E2C6-746C-4FD7-B655-A8DCF6F7BA2C}"/>
    <cellStyle name="40% - Accent4 2 2 2 2 2" xfId="615" xr:uid="{B1315F00-26D9-4738-BA44-29E82FB5A9D6}"/>
    <cellStyle name="40% - Accent4 2 2 2 3" xfId="616" xr:uid="{7F454F67-8297-4CFD-9965-5E731626B3BA}"/>
    <cellStyle name="40% - Accent4 2 2 2 3 2" xfId="617" xr:uid="{912C47D1-88CB-4E8A-9648-8A9219E63024}"/>
    <cellStyle name="40% - Accent4 2 2 2 4" xfId="618" xr:uid="{ED3BEF88-B683-4E50-9DBE-D7B86CA13802}"/>
    <cellStyle name="40% - Accent4 2 2 3" xfId="619" xr:uid="{108C2CAC-FBC1-4466-84D9-D6B7989FD771}"/>
    <cellStyle name="40% - Accent4 2 2 3 2" xfId="620" xr:uid="{A0F12CD1-394D-4DC9-9E0F-E2579FFA78A1}"/>
    <cellStyle name="40% - Accent4 2 2 4" xfId="621" xr:uid="{B88E4859-D95B-4093-9E85-BBC8928DBF59}"/>
    <cellStyle name="40% - Accent4 2 2 4 2" xfId="622" xr:uid="{381B7158-26ED-4430-844C-10EE30464250}"/>
    <cellStyle name="40% - Accent4 2 2 5" xfId="623" xr:uid="{FAC3EAF4-5336-4BD2-A02A-2DF918D59F8E}"/>
    <cellStyle name="40% - Accent4 2 3" xfId="624" xr:uid="{5D88E8E0-3792-44B1-A7B0-2B91801E40C9}"/>
    <cellStyle name="40% - Accent4 2 3 2" xfId="625" xr:uid="{A84F6393-9D89-4F8C-B857-F580DA812451}"/>
    <cellStyle name="40% - Accent4 2 3 2 2" xfId="626" xr:uid="{64BCD490-2DF3-49EA-9E8C-57E13DF8855F}"/>
    <cellStyle name="40% - Accent4 2 3 3" xfId="627" xr:uid="{6C5D5E67-28A2-4D52-B761-59E4F7C15AB7}"/>
    <cellStyle name="40% - Accent4 2 3 3 2" xfId="628" xr:uid="{5C8E3726-5FD7-48FA-98CF-A1156F802302}"/>
    <cellStyle name="40% - Accent4 2 3 4" xfId="629" xr:uid="{873B3D9C-44F9-42FA-B491-4D00D9B04C59}"/>
    <cellStyle name="40% - Accent4 2 4" xfId="630" xr:uid="{819AD806-2E92-43E2-A9FF-B5B2DE34B513}"/>
    <cellStyle name="40% - Accent4 2 4 2" xfId="631" xr:uid="{76ECF349-9983-4F3B-812B-93274FB822B1}"/>
    <cellStyle name="40% - Accent4 2 4 2 2" xfId="632" xr:uid="{BA3EFF12-385A-4D1E-A52E-1FF6482D73DB}"/>
    <cellStyle name="40% - Accent4 2 4 3" xfId="633" xr:uid="{5B5AAFEF-71C2-4671-9665-02A9E690C8C0}"/>
    <cellStyle name="40% - Accent4 2 4 3 2" xfId="634" xr:uid="{3C73EF9E-87B9-41BD-A2FF-7B0D4225B020}"/>
    <cellStyle name="40% - Accent4 2 4 4" xfId="635" xr:uid="{9D690825-0B4B-40AD-BAF6-6A7464DFB5B2}"/>
    <cellStyle name="40% - Accent4 2 5" xfId="636" xr:uid="{AD6B892B-E1D3-4EF6-B2B3-214F8D322929}"/>
    <cellStyle name="40% - Accent4 2 5 2" xfId="637" xr:uid="{80DC1AD6-2E3B-4122-8D3B-CE517899B548}"/>
    <cellStyle name="40% - Accent4 2 5 2 2" xfId="638" xr:uid="{C9BA2DB6-4916-47F2-84D5-FCED5A30E6D4}"/>
    <cellStyle name="40% - Accent4 2 5 3" xfId="639" xr:uid="{9DDA6DEC-3287-4B14-A395-3A7C9EEAF129}"/>
    <cellStyle name="40% - Accent4 2 5 3 2" xfId="640" xr:uid="{8CBC0661-5FC9-48B5-9492-AD422C3C6077}"/>
    <cellStyle name="40% - Accent4 2 5 4" xfId="641" xr:uid="{1D2918BA-8815-4F75-8EFE-B279E04F8652}"/>
    <cellStyle name="40% - Accent4 2 6" xfId="642" xr:uid="{059B9171-77C2-447B-BF70-A7F3AE7458F1}"/>
    <cellStyle name="40% - Accent4 2 6 2" xfId="643" xr:uid="{FC070C03-A7CF-4DCE-9EB2-E48552412FF9}"/>
    <cellStyle name="40% - Accent4 2 7" xfId="644" xr:uid="{2872F727-56FF-4039-AC62-4BA59DB8581A}"/>
    <cellStyle name="40% - Accent4 2 7 2" xfId="645" xr:uid="{0DB83F6A-838C-4EA6-8E48-825D6B183F52}"/>
    <cellStyle name="40% - Accent4 2 8" xfId="646" xr:uid="{5F9FC3C8-3803-4802-931A-09F3A3EED02A}"/>
    <cellStyle name="40% - Accent4 3" xfId="647" xr:uid="{050645A6-0316-4D0F-9FD6-4EBE7E804AD6}"/>
    <cellStyle name="40% - Accent4 3 2" xfId="648" xr:uid="{8524DFA9-E044-4AAC-8AB1-B5C58BDD19F1}"/>
    <cellStyle name="40% - Accent4 3 2 2" xfId="649" xr:uid="{99A76E4B-7BB0-4009-BB2B-480B98796FFB}"/>
    <cellStyle name="40% - Accent4 3 2 2 2" xfId="650" xr:uid="{469A57F3-2A94-40F1-8100-4EBDC15FC863}"/>
    <cellStyle name="40% - Accent4 3 2 3" xfId="651" xr:uid="{C812A57A-34BF-4A4D-9066-25FD95338A3E}"/>
    <cellStyle name="40% - Accent4 3 2 3 2" xfId="652" xr:uid="{FA18D234-E2F3-4B66-9560-0D8C665926B1}"/>
    <cellStyle name="40% - Accent4 3 2 4" xfId="653" xr:uid="{AD6D7937-2AC2-4EE2-8E1D-B3246702B46B}"/>
    <cellStyle name="40% - Accent4 3 3" xfId="654" xr:uid="{CEBA8F0A-E1C7-4D92-B96F-91428C1840DD}"/>
    <cellStyle name="40% - Accent4 3 3 2" xfId="655" xr:uid="{1CC17711-9CD4-4880-9EDF-3AD62F1E325A}"/>
    <cellStyle name="40% - Accent4 3 4" xfId="656" xr:uid="{5F66DE57-23BE-47F3-B58A-E4F62E7CE6DD}"/>
    <cellStyle name="40% - Accent4 3 4 2" xfId="657" xr:uid="{9CBA36BB-423C-4075-957D-4E4682F4DC32}"/>
    <cellStyle name="40% - Accent4 3 5" xfId="658" xr:uid="{1D51A2C1-D61E-4264-9D7E-56B2AAF76042}"/>
    <cellStyle name="40% - Accent4 4" xfId="659" xr:uid="{D4B7346C-EB9C-4030-A459-9A4DA9CF69D9}"/>
    <cellStyle name="40% - Accent4 4 2" xfId="660" xr:uid="{C650D5C4-A77E-4299-AF36-8876CAAA6ABE}"/>
    <cellStyle name="40% - Accent4 4 2 2" xfId="661" xr:uid="{AD18BDF9-6057-47C1-898B-877BE8635CA7}"/>
    <cellStyle name="40% - Accent4 4 3" xfId="662" xr:uid="{04FE476C-085E-4693-A81C-0E9FD8443BDB}"/>
    <cellStyle name="40% - Accent4 4 3 2" xfId="663" xr:uid="{694C2967-8EC9-4BE8-836A-3C47EE10D9EF}"/>
    <cellStyle name="40% - Accent4 4 4" xfId="664" xr:uid="{E378A0E0-F3FA-456E-B5B8-A62D631643E4}"/>
    <cellStyle name="40% - Accent4 5" xfId="665" xr:uid="{69BAEEE4-825F-4DB6-9490-5895F8E71B5D}"/>
    <cellStyle name="40% - Accent4 5 2" xfId="666" xr:uid="{AE00956F-C241-42E2-8CD9-637593E75EC8}"/>
    <cellStyle name="40% - Accent4 5 2 2" xfId="667" xr:uid="{B75B95EE-4B6A-401A-8995-337BA4A9B676}"/>
    <cellStyle name="40% - Accent4 5 3" xfId="668" xr:uid="{952DCE9F-576F-4255-ADCF-B26982AFF38E}"/>
    <cellStyle name="40% - Accent4 5 3 2" xfId="669" xr:uid="{BB9F01A6-DA49-4E48-885B-858155C3717A}"/>
    <cellStyle name="40% - Accent4 5 4" xfId="670" xr:uid="{9A111C79-75B1-47A3-8B3C-E8201D1DFECB}"/>
    <cellStyle name="40% - Accent4 6" xfId="671" xr:uid="{B6B31279-0D58-4737-8606-BFE4B665C412}"/>
    <cellStyle name="40% - Accent4 6 2" xfId="672" xr:uid="{676A2FE3-461C-470D-8E79-B50A371FED2E}"/>
    <cellStyle name="40% - Accent4 6 2 2" xfId="673" xr:uid="{F70EFC90-EF6E-4C88-AE39-43F3CDEBB1A7}"/>
    <cellStyle name="40% - Accent4 6 3" xfId="674" xr:uid="{703AEB6F-9BDA-42E0-910F-3DF5A1AF36F5}"/>
    <cellStyle name="40% - Accent4 6 3 2" xfId="675" xr:uid="{EF36FB00-EED4-4B07-A887-69588DCCD6A2}"/>
    <cellStyle name="40% - Accent4 6 4" xfId="676" xr:uid="{75F8782E-E96C-4BD3-8EC1-CFEF70A7E049}"/>
    <cellStyle name="40% - Accent4 7" xfId="677" xr:uid="{566ABFA2-40F2-4241-8272-27F15053F4E2}"/>
    <cellStyle name="40% - Accent4 7 2" xfId="678" xr:uid="{BE061193-7C08-4FDC-8990-3A09E28E4C82}"/>
    <cellStyle name="40% - Accent4 8" xfId="679" xr:uid="{1096513C-613C-4CCB-B6C0-847186239089}"/>
    <cellStyle name="40% - Accent4 8 2" xfId="680" xr:uid="{51D77A1C-9605-430B-9E6E-04BFF8A4A2E3}"/>
    <cellStyle name="40% - Accent4 9" xfId="681" xr:uid="{C847BD41-1926-4B70-A867-46A003F3DF3A}"/>
    <cellStyle name="40% - Accent5 10" xfId="682" xr:uid="{8A8BFA4C-C303-4B20-A998-13C04B606C09}"/>
    <cellStyle name="40% - Accent5 2" xfId="683" xr:uid="{DCD5CDFD-AF0F-4D9B-8C62-606E570B6376}"/>
    <cellStyle name="40% - Accent5 2 2" xfId="684" xr:uid="{380F773B-0E7E-4EC1-91A0-833902335A20}"/>
    <cellStyle name="40% - Accent5 2 2 2" xfId="685" xr:uid="{B80D4270-DE5F-4908-A6EA-87F7FA804117}"/>
    <cellStyle name="40% - Accent5 2 2 2 2" xfId="686" xr:uid="{64502D38-7B99-42A0-8720-BBEC4D80A2A5}"/>
    <cellStyle name="40% - Accent5 2 2 2 2 2" xfId="687" xr:uid="{35877056-BD06-45B8-BC8B-5D9F971DDB05}"/>
    <cellStyle name="40% - Accent5 2 2 2 3" xfId="688" xr:uid="{FA04B853-A1D9-43FB-9874-D8845E00BC73}"/>
    <cellStyle name="40% - Accent5 2 2 2 3 2" xfId="689" xr:uid="{48B3A605-2DCF-4384-80B8-749ECF3BA3F7}"/>
    <cellStyle name="40% - Accent5 2 2 2 4" xfId="690" xr:uid="{78A0EFA3-BFFF-4BDA-A307-EE684648CD58}"/>
    <cellStyle name="40% - Accent5 2 2 3" xfId="691" xr:uid="{1DBDF739-2FE0-4D74-A094-821701420F90}"/>
    <cellStyle name="40% - Accent5 2 2 3 2" xfId="692" xr:uid="{00412A62-D9D2-4EF0-802A-774534EA18D9}"/>
    <cellStyle name="40% - Accent5 2 2 4" xfId="693" xr:uid="{C20D3B6D-C23E-4CBF-9BBD-F9C07A39D7C0}"/>
    <cellStyle name="40% - Accent5 2 2 4 2" xfId="694" xr:uid="{EDDF490E-CEDE-41EF-AA6A-B0DA73BF19EF}"/>
    <cellStyle name="40% - Accent5 2 2 5" xfId="695" xr:uid="{8873AEA0-5311-49B4-8436-48C4AA131A16}"/>
    <cellStyle name="40% - Accent5 2 3" xfId="696" xr:uid="{2FF49E87-6B3F-4222-95A7-B398710E557A}"/>
    <cellStyle name="40% - Accent5 2 3 2" xfId="697" xr:uid="{F8B309E6-DBC9-47EC-9CD3-61A3CBC23DF2}"/>
    <cellStyle name="40% - Accent5 2 3 2 2" xfId="698" xr:uid="{23251B65-3FEE-436C-B7AD-838771725622}"/>
    <cellStyle name="40% - Accent5 2 3 3" xfId="699" xr:uid="{A66D5854-1E36-48A4-ABA9-3971B8F39F44}"/>
    <cellStyle name="40% - Accent5 2 3 3 2" xfId="700" xr:uid="{6E7FDA57-FF09-4D19-BEB1-46423D72C1D8}"/>
    <cellStyle name="40% - Accent5 2 3 4" xfId="701" xr:uid="{803B7FC7-CF04-4071-B4C9-E2F359CA5B58}"/>
    <cellStyle name="40% - Accent5 2 4" xfId="702" xr:uid="{28A20C12-289F-4182-BBE6-CDDB8B0DE63C}"/>
    <cellStyle name="40% - Accent5 2 4 2" xfId="703" xr:uid="{C454602C-6EDD-4862-98D9-6A16B2E7BFAD}"/>
    <cellStyle name="40% - Accent5 2 4 2 2" xfId="704" xr:uid="{15C1621F-3A92-4CF7-8965-4B55B3AA3CE5}"/>
    <cellStyle name="40% - Accent5 2 4 3" xfId="705" xr:uid="{8247D8A3-41F5-4816-8022-2279A32AF72F}"/>
    <cellStyle name="40% - Accent5 2 4 3 2" xfId="706" xr:uid="{5AE88DC7-72BA-4B4A-9E63-A6E9D6973D64}"/>
    <cellStyle name="40% - Accent5 2 4 4" xfId="707" xr:uid="{987FC2C1-51BF-4A25-AA24-723C75BDC95E}"/>
    <cellStyle name="40% - Accent5 2 5" xfId="708" xr:uid="{8B2674B3-EF07-4959-ACD6-B6CCA86AB703}"/>
    <cellStyle name="40% - Accent5 2 5 2" xfId="709" xr:uid="{E59387F5-9A8D-4A8D-B9AA-25FA510AE1AB}"/>
    <cellStyle name="40% - Accent5 2 5 2 2" xfId="710" xr:uid="{058B8DB5-06FC-455B-891B-E31D998D3ACE}"/>
    <cellStyle name="40% - Accent5 2 5 3" xfId="711" xr:uid="{829EB34D-3DB1-44A7-BA30-0418524095F8}"/>
    <cellStyle name="40% - Accent5 2 5 3 2" xfId="712" xr:uid="{0F340DD0-425D-40A8-9589-11AB68C8E915}"/>
    <cellStyle name="40% - Accent5 2 5 4" xfId="713" xr:uid="{D3B53BDC-C19D-4A19-9B84-640D5B3B7917}"/>
    <cellStyle name="40% - Accent5 2 6" xfId="714" xr:uid="{78228EE9-280D-4C6E-B3C0-6284B758DD42}"/>
    <cellStyle name="40% - Accent5 2 6 2" xfId="715" xr:uid="{DA884182-7C21-424D-A948-42E5316AAD23}"/>
    <cellStyle name="40% - Accent5 2 7" xfId="716" xr:uid="{F86A1B41-BC93-4218-B1DB-12A86C1FF511}"/>
    <cellStyle name="40% - Accent5 2 7 2" xfId="717" xr:uid="{75CE0503-241F-442C-918C-32A301C5E700}"/>
    <cellStyle name="40% - Accent5 2 8" xfId="718" xr:uid="{CD4463C1-E8F3-4A1A-94B3-BE0A39AF425A}"/>
    <cellStyle name="40% - Accent5 3" xfId="719" xr:uid="{3A4FAB6A-1F5F-4EF5-AED0-3C115DE11532}"/>
    <cellStyle name="40% - Accent5 3 2" xfId="720" xr:uid="{E1D70C0D-49E7-46C4-8DFC-BA9E1E530BCA}"/>
    <cellStyle name="40% - Accent5 3 2 2" xfId="721" xr:uid="{51F62D77-DFBA-4558-97BF-B6EEEACDCA2F}"/>
    <cellStyle name="40% - Accent5 3 2 2 2" xfId="722" xr:uid="{7EDBC259-88C5-4E5B-A43C-9D399A502EC8}"/>
    <cellStyle name="40% - Accent5 3 2 3" xfId="723" xr:uid="{214B16E6-DCCF-49C1-9DA3-357AC8D14487}"/>
    <cellStyle name="40% - Accent5 3 2 3 2" xfId="724" xr:uid="{54CBF2FD-9FC3-4FBB-AEDA-C31E15A47BE2}"/>
    <cellStyle name="40% - Accent5 3 2 4" xfId="725" xr:uid="{4AF01BA0-C1D8-4F69-806C-6E8B175153D1}"/>
    <cellStyle name="40% - Accent5 3 3" xfId="726" xr:uid="{F7B50228-6D67-4BF3-97BC-F75CA6E30689}"/>
    <cellStyle name="40% - Accent5 3 3 2" xfId="727" xr:uid="{AEA51962-0C9B-4CAA-A3D6-67808A643BA6}"/>
    <cellStyle name="40% - Accent5 3 4" xfId="728" xr:uid="{778D74B5-4DD5-4F65-8D7A-3338EBA02952}"/>
    <cellStyle name="40% - Accent5 3 4 2" xfId="729" xr:uid="{54DE6AB0-8A07-4A04-9AC5-CFB0079D73CC}"/>
    <cellStyle name="40% - Accent5 3 5" xfId="730" xr:uid="{D62B4D4A-0E2D-4B20-B319-7837E3066034}"/>
    <cellStyle name="40% - Accent5 4" xfId="731" xr:uid="{5AC19759-7F05-4F8D-9C00-0B5207675E35}"/>
    <cellStyle name="40% - Accent5 4 2" xfId="732" xr:uid="{5E74002D-E44C-4BB5-989A-B57F9A71D378}"/>
    <cellStyle name="40% - Accent5 4 2 2" xfId="733" xr:uid="{06C0B94B-1AB3-4553-9B3D-ED796504723D}"/>
    <cellStyle name="40% - Accent5 4 3" xfId="734" xr:uid="{A468C43A-4F31-4BC5-8EDA-BF0587A96ED8}"/>
    <cellStyle name="40% - Accent5 4 3 2" xfId="735" xr:uid="{F622A989-0EF9-42F9-A618-62413C83677D}"/>
    <cellStyle name="40% - Accent5 4 4" xfId="736" xr:uid="{450EA86C-4CF9-4AFC-9844-74D8AFBE4838}"/>
    <cellStyle name="40% - Accent5 5" xfId="737" xr:uid="{C9244FE5-BFC0-4B99-B08A-900C85A23159}"/>
    <cellStyle name="40% - Accent5 5 2" xfId="738" xr:uid="{F9D2F801-471A-4D26-8453-C3278458A8D1}"/>
    <cellStyle name="40% - Accent5 5 2 2" xfId="739" xr:uid="{EE3C0F61-BE6C-496D-95A3-701736BF62EB}"/>
    <cellStyle name="40% - Accent5 5 3" xfId="740" xr:uid="{719920EA-6DC4-4F6D-800C-FCDC53DC763A}"/>
    <cellStyle name="40% - Accent5 5 3 2" xfId="741" xr:uid="{8F4B596C-7CEC-4A77-98D7-2F8600811424}"/>
    <cellStyle name="40% - Accent5 5 4" xfId="742" xr:uid="{349BA0BB-EA4D-44B2-B7BE-F3297BCBF48A}"/>
    <cellStyle name="40% - Accent5 6" xfId="743" xr:uid="{A955E1DA-DC7F-41EF-A571-B706DCB61AAA}"/>
    <cellStyle name="40% - Accent5 6 2" xfId="744" xr:uid="{A8B47351-E569-4D22-8D75-2997929FA9C2}"/>
    <cellStyle name="40% - Accent5 6 2 2" xfId="745" xr:uid="{FFBC0367-BFF1-437D-84DA-729D987B32B1}"/>
    <cellStyle name="40% - Accent5 6 3" xfId="746" xr:uid="{279CA5B1-1C37-4E57-84BC-9B8043F03949}"/>
    <cellStyle name="40% - Accent5 6 3 2" xfId="747" xr:uid="{C5F97D1D-366A-48FC-8B85-18E3C4084267}"/>
    <cellStyle name="40% - Accent5 6 4" xfId="748" xr:uid="{140E9736-A7D1-48D5-ACC8-2FDB9584C272}"/>
    <cellStyle name="40% - Accent5 7" xfId="749" xr:uid="{C71A7FB1-12F4-4024-A8DC-15D0F0C4D7DD}"/>
    <cellStyle name="40% - Accent5 7 2" xfId="750" xr:uid="{533BFBAB-726A-463C-B72A-99ABDEF4E2DB}"/>
    <cellStyle name="40% - Accent5 8" xfId="751" xr:uid="{E32536F2-D2C1-4F79-87AC-1C38B6DAE2E7}"/>
    <cellStyle name="40% - Accent5 8 2" xfId="752" xr:uid="{4584EB88-2B82-4424-8652-355978F628D1}"/>
    <cellStyle name="40% - Accent5 9" xfId="753" xr:uid="{58FC83E5-F7C9-40B2-9A1B-13BC50F747E0}"/>
    <cellStyle name="40% - Accent6 10" xfId="754" xr:uid="{589FE333-9942-471F-A037-9C2D34BA1C58}"/>
    <cellStyle name="40% - Accent6 2" xfId="755" xr:uid="{78FBF6E0-3156-4C17-A097-90EBD4955706}"/>
    <cellStyle name="40% - Accent6 2 2" xfId="756" xr:uid="{03E06AB5-E816-4ED6-8B07-DF4B8F608762}"/>
    <cellStyle name="40% - Accent6 2 2 2" xfId="757" xr:uid="{77D3A737-DB81-4609-B4B3-375189C2CA0C}"/>
    <cellStyle name="40% - Accent6 2 2 2 2" xfId="758" xr:uid="{3D990F19-6964-494D-88EF-FDAFF0E0FEB4}"/>
    <cellStyle name="40% - Accent6 2 2 2 2 2" xfId="759" xr:uid="{007DA039-B5A0-4F82-BCF5-AD48873FE014}"/>
    <cellStyle name="40% - Accent6 2 2 2 3" xfId="760" xr:uid="{2BA982E8-35B7-40E1-AA5D-5B364F23381A}"/>
    <cellStyle name="40% - Accent6 2 2 2 3 2" xfId="761" xr:uid="{AC9D7031-3897-4E43-A363-1688706D36F5}"/>
    <cellStyle name="40% - Accent6 2 2 2 4" xfId="762" xr:uid="{562D3F5E-C89C-46D1-95E4-7CD4DC9D95BF}"/>
    <cellStyle name="40% - Accent6 2 2 3" xfId="763" xr:uid="{69536791-889B-4844-8BD1-CB4CA00274F7}"/>
    <cellStyle name="40% - Accent6 2 2 3 2" xfId="764" xr:uid="{8E704E33-9A2F-4244-8645-F9A4A88AD7FE}"/>
    <cellStyle name="40% - Accent6 2 2 4" xfId="765" xr:uid="{35E54AEA-3427-4351-B513-5FFC09EA9ECE}"/>
    <cellStyle name="40% - Accent6 2 2 4 2" xfId="766" xr:uid="{D3CFBC89-B530-4412-8A73-BFEFCAA5014B}"/>
    <cellStyle name="40% - Accent6 2 2 5" xfId="767" xr:uid="{B3074DFD-7DED-448E-9CC2-68C44CEAF5BE}"/>
    <cellStyle name="40% - Accent6 2 3" xfId="768" xr:uid="{9ABB2132-68D2-4B62-8333-A489D4F8DF7C}"/>
    <cellStyle name="40% - Accent6 2 3 2" xfId="769" xr:uid="{C693918E-60F3-43DC-B482-0D89A338EA50}"/>
    <cellStyle name="40% - Accent6 2 3 2 2" xfId="770" xr:uid="{0D39C895-AE25-41E9-9922-B8A1798FB9D4}"/>
    <cellStyle name="40% - Accent6 2 3 3" xfId="771" xr:uid="{9F0A4DB1-F009-442C-A068-3B38E475750A}"/>
    <cellStyle name="40% - Accent6 2 3 3 2" xfId="772" xr:uid="{DC7D31D4-B79B-4486-A8A6-04BA5C88FC5F}"/>
    <cellStyle name="40% - Accent6 2 3 4" xfId="773" xr:uid="{9D96546D-9BE2-4902-BC34-F0D7E98B54C7}"/>
    <cellStyle name="40% - Accent6 2 4" xfId="774" xr:uid="{03FDEAA9-6C8D-4DD3-B5B4-176127BBF0FA}"/>
    <cellStyle name="40% - Accent6 2 4 2" xfId="775" xr:uid="{292A6701-47E7-4FBD-A619-54DF685101E3}"/>
    <cellStyle name="40% - Accent6 2 4 2 2" xfId="776" xr:uid="{8DB20EE9-7BB4-41DE-B3F3-BCFAC62B9A8D}"/>
    <cellStyle name="40% - Accent6 2 4 3" xfId="777" xr:uid="{F8F5BF04-C870-470C-AFE2-032EFAEEEAC6}"/>
    <cellStyle name="40% - Accent6 2 4 3 2" xfId="778" xr:uid="{73F6C812-75EF-4EF0-883C-07FC0B7909F0}"/>
    <cellStyle name="40% - Accent6 2 4 4" xfId="779" xr:uid="{E3F66911-6067-4B15-8090-8941BF7B7F0E}"/>
    <cellStyle name="40% - Accent6 2 5" xfId="780" xr:uid="{78A0D7CC-9322-406F-8C88-C25EAA824391}"/>
    <cellStyle name="40% - Accent6 2 5 2" xfId="781" xr:uid="{AF12CA49-B5DB-4CE3-B97C-0E80CD51C140}"/>
    <cellStyle name="40% - Accent6 2 5 2 2" xfId="782" xr:uid="{B7378A8F-6BD9-42DD-94C7-FCEDDCCF80E2}"/>
    <cellStyle name="40% - Accent6 2 5 3" xfId="783" xr:uid="{98948242-2698-495D-BDCC-F82D9F9B6FF3}"/>
    <cellStyle name="40% - Accent6 2 5 3 2" xfId="784" xr:uid="{2DAA5ED3-14FA-40D7-AF91-1140ADCED79B}"/>
    <cellStyle name="40% - Accent6 2 5 4" xfId="785" xr:uid="{9799772E-563D-4F59-A171-C85548C9F048}"/>
    <cellStyle name="40% - Accent6 2 6" xfId="786" xr:uid="{25399B6C-7CED-4752-BBC0-BDD24422ECE8}"/>
    <cellStyle name="40% - Accent6 2 6 2" xfId="787" xr:uid="{E207AB93-F9C5-4C4E-831F-A183C17D64A4}"/>
    <cellStyle name="40% - Accent6 2 7" xfId="788" xr:uid="{77CF97D9-33D0-4EC7-9D03-4827B5004DA0}"/>
    <cellStyle name="40% - Accent6 2 7 2" xfId="789" xr:uid="{0FE39781-05D1-4C88-B8CB-CAAB2B305635}"/>
    <cellStyle name="40% - Accent6 2 8" xfId="790" xr:uid="{596FBB47-B862-4E6E-A5D1-83B1ECF7C4D7}"/>
    <cellStyle name="40% - Accent6 3" xfId="791" xr:uid="{86BA34E2-FBFE-4635-93E6-F02097932648}"/>
    <cellStyle name="40% - Accent6 3 2" xfId="792" xr:uid="{EEF891E6-8804-4FF1-A19D-5D00DCA1527D}"/>
    <cellStyle name="40% - Accent6 3 2 2" xfId="793" xr:uid="{76AB2C8F-D64E-49CD-B907-8FBE2C6920B0}"/>
    <cellStyle name="40% - Accent6 3 2 2 2" xfId="794" xr:uid="{EE81123D-5315-4024-B2D4-1E18F33BC647}"/>
    <cellStyle name="40% - Accent6 3 2 3" xfId="795" xr:uid="{A9F38657-0F3C-46AE-9F3A-5233207B0145}"/>
    <cellStyle name="40% - Accent6 3 2 3 2" xfId="796" xr:uid="{0F88723B-747E-403C-B616-F2E152866F5A}"/>
    <cellStyle name="40% - Accent6 3 2 4" xfId="797" xr:uid="{03CEC1D9-9467-4A34-A2CB-6F1F8342FEB2}"/>
    <cellStyle name="40% - Accent6 3 3" xfId="798" xr:uid="{3A896B6A-B42C-4C75-B9FC-0C35450AAB4C}"/>
    <cellStyle name="40% - Accent6 3 3 2" xfId="799" xr:uid="{FB41BC27-C170-4F6A-B027-0957D39598B1}"/>
    <cellStyle name="40% - Accent6 3 4" xfId="800" xr:uid="{2F3D3DC5-E11A-47D4-8442-D5221E57B477}"/>
    <cellStyle name="40% - Accent6 3 4 2" xfId="801" xr:uid="{4BFA3D88-6338-41AD-81C2-AC8F77348B79}"/>
    <cellStyle name="40% - Accent6 3 5" xfId="802" xr:uid="{235727B0-9907-4A44-8F34-B80B60927B71}"/>
    <cellStyle name="40% - Accent6 4" xfId="803" xr:uid="{7A09D17F-1460-4304-8588-BE126AEE9097}"/>
    <cellStyle name="40% - Accent6 4 2" xfId="804" xr:uid="{EEBC4A6C-B873-4A9B-A2A9-39F35BE6D626}"/>
    <cellStyle name="40% - Accent6 4 2 2" xfId="805" xr:uid="{78E68A69-A338-4D62-A997-1293CFCE283D}"/>
    <cellStyle name="40% - Accent6 4 3" xfId="806" xr:uid="{1AA32107-990A-4BBB-906D-6F4E47491C1E}"/>
    <cellStyle name="40% - Accent6 4 3 2" xfId="807" xr:uid="{6D486773-5549-4FE4-A919-1CE990CA2A1F}"/>
    <cellStyle name="40% - Accent6 4 4" xfId="808" xr:uid="{7A0D96B1-AE1A-4C28-AA2A-8447439D7722}"/>
    <cellStyle name="40% - Accent6 5" xfId="809" xr:uid="{129DA5A8-7838-4261-90C4-9DB88B872CD4}"/>
    <cellStyle name="40% - Accent6 5 2" xfId="810" xr:uid="{7081DD4F-FC44-4641-85CC-08E1BCD6C85D}"/>
    <cellStyle name="40% - Accent6 5 2 2" xfId="811" xr:uid="{414429DF-73DD-49EE-9A09-E9EFFCECFB04}"/>
    <cellStyle name="40% - Accent6 5 3" xfId="812" xr:uid="{C84276BB-F699-4F5E-AFD2-0F08FB7CBD11}"/>
    <cellStyle name="40% - Accent6 5 3 2" xfId="813" xr:uid="{848D6CF6-F189-4197-BF03-E83ACCEB87FF}"/>
    <cellStyle name="40% - Accent6 5 4" xfId="814" xr:uid="{601BC588-9A0B-4577-9E0D-7E606E1175B8}"/>
    <cellStyle name="40% - Accent6 6" xfId="815" xr:uid="{07025CD5-92A6-4E19-B10A-0F012E63B967}"/>
    <cellStyle name="40% - Accent6 6 2" xfId="816" xr:uid="{2EA06020-ABE8-45E9-B3F7-5DBB2E240BAC}"/>
    <cellStyle name="40% - Accent6 6 2 2" xfId="817" xr:uid="{01761AC4-D35B-4A98-80C1-AABD9517479B}"/>
    <cellStyle name="40% - Accent6 6 3" xfId="818" xr:uid="{F00221FB-5E41-4406-909C-46FD1F2E117D}"/>
    <cellStyle name="40% - Accent6 6 3 2" xfId="819" xr:uid="{44E555A3-9E52-43C0-9820-37E9C431907B}"/>
    <cellStyle name="40% - Accent6 6 4" xfId="820" xr:uid="{77BE169B-5D89-48A4-BACB-FF6A7272836D}"/>
    <cellStyle name="40% - Accent6 7" xfId="821" xr:uid="{BAFDA34C-BF09-48D5-8508-4010270ABCE2}"/>
    <cellStyle name="40% - Accent6 7 2" xfId="822" xr:uid="{B6A48429-3878-4C63-899E-9AFC7D0D3D35}"/>
    <cellStyle name="40% - Accent6 8" xfId="823" xr:uid="{D5E385FF-B4DE-4C08-94E7-DCD15DD85826}"/>
    <cellStyle name="40% - Accent6 8 2" xfId="824" xr:uid="{A4FA2AFC-D1E9-4AE8-8E50-8B1CB1CF2C0A}"/>
    <cellStyle name="40% - Accent6 9" xfId="825" xr:uid="{5A014366-A5FC-4384-A42F-D61D90D96EEF}"/>
    <cellStyle name="60% - Accent1 2" xfId="826" xr:uid="{1EDF0871-98F2-4F5B-92CD-9F2C39590F0F}"/>
    <cellStyle name="60% - Accent1 3" xfId="827" xr:uid="{C6573B39-5C56-420E-9E51-3BE0FFF816B8}"/>
    <cellStyle name="60% - Accent2 2" xfId="1362" xr:uid="{8E22E69F-8B37-46E1-92FC-0014B19A7AE4}"/>
    <cellStyle name="60% - Accent3 2" xfId="828" xr:uid="{C144B8D3-B500-46EA-A26A-016F5B49607B}"/>
    <cellStyle name="60% - Accent3 3" xfId="829" xr:uid="{A7251F07-CAA1-4D74-9429-CB68A6CA9CA0}"/>
    <cellStyle name="60% - Accent4 2" xfId="830" xr:uid="{68654D8A-AE01-4DD1-AD6D-259038B288DF}"/>
    <cellStyle name="60% - Accent4 3" xfId="831" xr:uid="{AFF0E6FD-532D-4FDA-AC95-5D134504B036}"/>
    <cellStyle name="60% - Accent5 2" xfId="832" xr:uid="{C7DD1BB6-A072-4243-8167-F3A48E84E74F}"/>
    <cellStyle name="60% - Accent5 3" xfId="833" xr:uid="{4C0B3B4C-8527-48FD-B79B-A75E6C822C02}"/>
    <cellStyle name="60% - Accent6 2" xfId="834" xr:uid="{37087843-1CF6-4123-84A7-5DB302FC056B}"/>
    <cellStyle name="60% - Accent6 3" xfId="835" xr:uid="{E53D2FF6-605C-4FD0-8F9D-286081B2D71F}"/>
    <cellStyle name="Accent1 2" xfId="836" xr:uid="{3192B421-6B2C-470F-8915-33AD3D96B895}"/>
    <cellStyle name="Accent1 3" xfId="837" xr:uid="{3A4FE277-3729-428C-806D-AAD1A2A463D5}"/>
    <cellStyle name="Accent2 2" xfId="838" xr:uid="{7070CFE4-54A0-417E-BA51-8AC121E1B229}"/>
    <cellStyle name="Accent2 3" xfId="839" xr:uid="{D97A7844-FD3F-4B5F-8A5D-7FFE2F028732}"/>
    <cellStyle name="Accent3 2" xfId="840" xr:uid="{1B81E06C-2A56-4C23-9A8B-E0BB42A52824}"/>
    <cellStyle name="Accent3 3" xfId="841" xr:uid="{7BC38CD9-F492-42D1-A18F-8BE2D0181B90}"/>
    <cellStyle name="Accent4 2" xfId="842" xr:uid="{FD4754C2-2F2A-44A9-A3EB-BAAF1DE90CBD}"/>
    <cellStyle name="Accent4 3" xfId="843" xr:uid="{9C8048B7-DBF9-4652-8A79-065B0D5D62F2}"/>
    <cellStyle name="Accent5 2" xfId="1363" xr:uid="{24AFBD4D-D757-439D-8DF1-22116E945A16}"/>
    <cellStyle name="Accent6 2" xfId="844" xr:uid="{1D325D92-71ED-4984-BF68-A833EB577A77}"/>
    <cellStyle name="Accent6 3" xfId="845" xr:uid="{37FB51BD-E3C6-4ECE-ABF4-C8AED7957C56}"/>
    <cellStyle name="Bad 2" xfId="1350" xr:uid="{56D20BF8-07E3-41EA-AD35-99A6670B4FDA}"/>
    <cellStyle name="Bad 3" xfId="20" xr:uid="{E6F4E5F8-BB8A-4834-AEF9-C00D90CB2A8A}"/>
    <cellStyle name="Calculation 2" xfId="846" xr:uid="{368E4E2A-BB1D-4AAD-BAEE-669AF0D43FE7}"/>
    <cellStyle name="Calculation 3" xfId="847" xr:uid="{DE9F9D3E-D245-4774-AEF9-7CD15301430A}"/>
    <cellStyle name="cells" xfId="1420" xr:uid="{65C7559E-4D87-41B3-894C-96E4F8AA2D82}"/>
    <cellStyle name="Check Cell 2" xfId="1364" xr:uid="{30226227-73C1-4011-BC0B-DD86D3834AEA}"/>
    <cellStyle name="column field" xfId="1418" xr:uid="{7CFFC032-8684-40A4-AFB0-EFA38287052E}"/>
    <cellStyle name="Comma" xfId="12" builtinId="3"/>
    <cellStyle name="Comma 2" xfId="848" xr:uid="{F4425E28-39A3-4988-A951-E92FCA03622F}"/>
    <cellStyle name="Comma 2 2" xfId="849" xr:uid="{776D97E9-8D67-4B8D-896E-ABE7D0A34A5F}"/>
    <cellStyle name="Comma 2 2 2" xfId="850" xr:uid="{8F1C94E3-F0B2-4FC5-94AB-4646422FC45D}"/>
    <cellStyle name="Comma 2 2 2 2" xfId="851" xr:uid="{D0641151-F14D-443D-B8E9-382707F545E1}"/>
    <cellStyle name="Comma 2 2 3" xfId="852" xr:uid="{EF69EBEC-9106-4CFC-8068-6E5A2C0BC9DE}"/>
    <cellStyle name="Comma 3" xfId="853" xr:uid="{C18440A1-AD08-4B9F-9D8E-A5FAA2244913}"/>
    <cellStyle name="Comma 4" xfId="1360" xr:uid="{D3C3349E-BF0D-4785-ABFD-E077EA2C66C6}"/>
    <cellStyle name="CSA Table Style" xfId="29" xr:uid="{E6A12B96-0B20-4FBA-9B3B-D5D10B22D8D4}"/>
    <cellStyle name="CSA Table Style 2" xfId="1400" xr:uid="{8A9B77BE-B7C7-4C38-AD9A-6259E3A1D77C}"/>
    <cellStyle name="CSA Table Title" xfId="30" xr:uid="{2993D46B-8696-4C82-AFDA-B4DCFD3152F7}"/>
    <cellStyle name="CSA Table Title 2" xfId="1401" xr:uid="{E605200D-B0D6-451C-8D66-2EEC226A85B1}"/>
    <cellStyle name="Explanatory Text 2" xfId="1365" xr:uid="{7F203FFA-3E2E-484D-B37F-D4632ECBEEAE}"/>
    <cellStyle name="field names" xfId="1417" xr:uid="{99A22AB1-CEF1-417D-8AC4-B9FBE84990B0}"/>
    <cellStyle name="Followed Hyperlink 2" xfId="854" xr:uid="{BDD4DDB3-D7D9-4CC4-AD08-44FDDEE22D7E}"/>
    <cellStyle name="footer" xfId="1423" xr:uid="{43E0CAB3-309F-46DF-B480-4D9F61FEFC52}"/>
    <cellStyle name="Good 2" xfId="855" xr:uid="{8280A551-E7D2-48BC-9A7F-7E799AFC7544}"/>
    <cellStyle name="Good 3" xfId="856" xr:uid="{77703CA0-855F-42BE-9512-71C981F6E7B8}"/>
    <cellStyle name="Heading" xfId="857" xr:uid="{993E99AE-F3CD-491D-89C8-D7429747DD78}"/>
    <cellStyle name="Heading 1 2" xfId="858" xr:uid="{9BCD224A-96E8-4DDD-A32B-5A959341FE87}"/>
    <cellStyle name="Heading 1 3" xfId="859" xr:uid="{BDAF8EB4-2347-4646-8E48-9039B80C4C8D}"/>
    <cellStyle name="Heading 1 4" xfId="25" xr:uid="{9892CC38-C7A3-4F68-98B7-7EA8F1F5A7C6}"/>
    <cellStyle name="Heading 2 2" xfId="860" xr:uid="{775D17EA-2015-4C7A-88C8-9D792813FC62}"/>
    <cellStyle name="Heading 2 3" xfId="861" xr:uid="{574B4A26-ED35-408D-B50D-64D21EB0C31E}"/>
    <cellStyle name="Heading 2 4" xfId="1349" xr:uid="{72D451ED-FF0F-4D7C-A7A2-CF81713BC8A3}"/>
    <cellStyle name="Heading 2 5" xfId="22" xr:uid="{008D0B32-5A7B-464C-BF97-AD3BA4D569AD}"/>
    <cellStyle name="Heading 3 2" xfId="862" xr:uid="{C7780A83-F944-441A-B3FE-16F25A9F6EB3}"/>
    <cellStyle name="Heading 3 3" xfId="863" xr:uid="{8D6B34D2-5417-411B-A9D9-AFCA755A21BA}"/>
    <cellStyle name="Heading 3 4" xfId="26" xr:uid="{E77B97CC-B24F-4345-8FEB-7F18212C8ABD}"/>
    <cellStyle name="Heading 4 2" xfId="864" xr:uid="{5ADE1B6C-E050-4CE6-A4EC-9D0A8265BF9D}"/>
    <cellStyle name="Heading 4 3" xfId="865" xr:uid="{AB62BFAD-6E43-4E85-BF75-180572B49670}"/>
    <cellStyle name="Heading 4 4" xfId="27" xr:uid="{FCD0E409-F8C0-4E11-95D1-2308ED6D9094}"/>
    <cellStyle name="Heading1" xfId="866" xr:uid="{5291E103-32F9-4FE0-A72C-3D40893BA081}"/>
    <cellStyle name="Hyperlink" xfId="1" builtinId="8"/>
    <cellStyle name="Hyperlink 10" xfId="867" xr:uid="{28A33FBA-3805-4F3F-9C4C-70C13BBD675E}"/>
    <cellStyle name="Hyperlink 11" xfId="1398" xr:uid="{6054FA03-3C73-4E24-95F3-82E350B8C670}"/>
    <cellStyle name="Hyperlink 12" xfId="1408" xr:uid="{FBA2830F-8DAF-457D-B5FB-F9979330BEBB}"/>
    <cellStyle name="Hyperlink 2" xfId="24" xr:uid="{D91423E2-BCFB-48E4-BCC8-9E2F7C8D473F}"/>
    <cellStyle name="Hyperlink 2 2" xfId="868" xr:uid="{DB918E92-61C8-40C0-8127-F53100F39611}"/>
    <cellStyle name="Hyperlink 2 2 2" xfId="869" xr:uid="{CBD32317-862A-4832-81D0-557F12F4436D}"/>
    <cellStyle name="Hyperlink 2 2 2 2" xfId="870" xr:uid="{6EA45F5F-CE94-4132-8572-7A5B1316725D}"/>
    <cellStyle name="Hyperlink 2 2 3" xfId="1366" xr:uid="{71B9310C-7A1C-4023-AE19-0CBE452D2809}"/>
    <cellStyle name="Hyperlink 2 2 4" xfId="1367" xr:uid="{E5B133D6-5260-4C37-A020-76EA041FF709}"/>
    <cellStyle name="Hyperlink 2 3" xfId="871" xr:uid="{BAA8D55C-B813-4E21-A336-82571C6F6A89}"/>
    <cellStyle name="Hyperlink 2 3 2" xfId="872" xr:uid="{DD29094F-41BC-406D-BB57-7BAAC6DBF7E4}"/>
    <cellStyle name="Hyperlink 2 3 3" xfId="1368" xr:uid="{5C3BDB50-8856-4403-AE5A-706C80B46A44}"/>
    <cellStyle name="Hyperlink 2 4" xfId="873" xr:uid="{C23C388A-C88A-40BB-BB2A-ABA3305B5299}"/>
    <cellStyle name="Hyperlink 2 5" xfId="874" xr:uid="{A8AE8DAC-A5AC-40A3-A767-D0F2BD790ECF}"/>
    <cellStyle name="Hyperlink 2 6" xfId="875" xr:uid="{82313BB1-1224-4881-8C95-9E21D4A94144}"/>
    <cellStyle name="Hyperlink 2 7" xfId="876" xr:uid="{5941F57F-6612-4DAA-BD2E-B195B6586B47}"/>
    <cellStyle name="Hyperlink 2 8" xfId="877" xr:uid="{03F7E82C-949A-4B6B-87ED-AECAB01189EC}"/>
    <cellStyle name="Hyperlink 3" xfId="878" xr:uid="{9CBD2D80-905B-422C-A39A-10C8F3AC7975}"/>
    <cellStyle name="Hyperlink 3 2" xfId="879" xr:uid="{71CDEA24-8083-409B-9A54-3B7CFCA40EE4}"/>
    <cellStyle name="Hyperlink 3 2 2" xfId="880" xr:uid="{62B9A0D8-559F-4247-99E0-B90C9CF0876D}"/>
    <cellStyle name="Hyperlink 3 3" xfId="881" xr:uid="{115CAEB5-FC79-4793-B211-D7A8EC1684BB}"/>
    <cellStyle name="Hyperlink 3 4" xfId="882" xr:uid="{EDE23542-275E-4BAC-AC87-700DC9B22EDC}"/>
    <cellStyle name="Hyperlink 4" xfId="883" xr:uid="{618F079C-E83E-4ACE-BF9F-28921552C636}"/>
    <cellStyle name="Hyperlink 4 2" xfId="884" xr:uid="{B5E22F95-28EB-4F1D-8672-3D84D373C68F}"/>
    <cellStyle name="Hyperlink 4 2 2" xfId="1369" xr:uid="{C3ADE774-0C17-4B66-99F5-A4520CF8A570}"/>
    <cellStyle name="Hyperlink 4 3" xfId="885" xr:uid="{D3D8F449-8499-42C7-8D88-E852228BCD22}"/>
    <cellStyle name="Hyperlink 4 4" xfId="1370" xr:uid="{6CA5A28F-779A-4F7B-8233-044292383C6E}"/>
    <cellStyle name="Hyperlink 4 5" xfId="1371" xr:uid="{2C460307-5771-4C15-91EF-7D0E1633A0F5}"/>
    <cellStyle name="Hyperlink 5" xfId="886" xr:uid="{F9F485B6-51BC-4FAF-A112-1F8D1B2E37A3}"/>
    <cellStyle name="Hyperlink 5 2" xfId="1372" xr:uid="{8403A747-EF30-43F1-B179-D6FD19184FC3}"/>
    <cellStyle name="Hyperlink 5 2 2" xfId="1373" xr:uid="{084A34A0-FA59-4779-AC3F-F396F670325A}"/>
    <cellStyle name="Hyperlink 5 2 3" xfId="1374" xr:uid="{F589B0D1-0410-461E-9E73-460AB34D0791}"/>
    <cellStyle name="Hyperlink 5 3" xfId="1375" xr:uid="{AC413F2F-8CB3-43BB-915D-0CE226254D44}"/>
    <cellStyle name="Hyperlink 6" xfId="887" xr:uid="{05FCA5D8-18BA-45B9-AC16-45215C8E084D}"/>
    <cellStyle name="Hyperlink 7" xfId="888" xr:uid="{58F95F50-631F-47E7-8073-6B8646DB5ED4}"/>
    <cellStyle name="Hyperlink 8" xfId="889" xr:uid="{FAB35A6E-BDA0-4BD9-8678-1DB4AB603131}"/>
    <cellStyle name="Hyperlink 8 2" xfId="890" xr:uid="{6B9071DA-295C-40D5-97D7-1DB0C9367F27}"/>
    <cellStyle name="Hyperlink 9" xfId="891" xr:uid="{676650AC-1961-4742-A9F1-1DD3F50EF69D}"/>
    <cellStyle name="Hyperlink 9 2" xfId="892" xr:uid="{1D6CEC08-73B0-497E-83BB-23F269D9F7E5}"/>
    <cellStyle name="Input 2" xfId="893" xr:uid="{F0565BFE-105C-4B46-A860-13F699A95BB8}"/>
    <cellStyle name="Input 3" xfId="894" xr:uid="{D3FD5338-E5F4-408C-8038-3367152FB642}"/>
    <cellStyle name="Input 4" xfId="19" xr:uid="{CD93B01D-C5D9-4A3C-991D-FF17C1F5B50E}"/>
    <cellStyle name="Linked Cell 2" xfId="895" xr:uid="{5AE8F8D4-2068-4BD8-A480-EED4C3C2E160}"/>
    <cellStyle name="Linked Cell 3" xfId="896" xr:uid="{A19E251B-6FF2-4EB2-96DF-304BAEA52B3D}"/>
    <cellStyle name="Microsoft " xfId="1356" xr:uid="{1A827A52-717A-46D2-9533-D652138DADEB}"/>
    <cellStyle name="Microsoft Excel found an error in the formula you entered. " xfId="1357" xr:uid="{1D584BAD-3F34-45F6-878C-691C827D56D4}"/>
    <cellStyle name="Microsoft Excel found an error in the formula you entered. Do you want to accept the correction proposed below?_x000a__x000a_|_x000a__x000a_• To accept the correction, click Yes._x000a_• To close this message and correct the formula yourself, click No." xfId="1358" xr:uid="{5BAC8CF3-8144-4681-A05C-4542053F735F}"/>
    <cellStyle name="Microsoft Excel found an error in the formula you entered. Do you want to accept the correction proposed below?_x000a__x000a_|_x000a__x000a_• To accept the correction, click Yes._x000a_• To close this message and correct the formula yourself, click No. 10 2" xfId="1415" xr:uid="{2593D1AF-3D5B-4BBD-A958-A59C4CAC0A60}"/>
    <cellStyle name="Microsoft Excel found an error in the formula you entered. Do you want to accept the correction proposed below?_x000a__x000a_|_x000a__x000a_• To accept the correction, click Yes._x000a_• To close this message and correct the formula yourself, click No. 10 4" xfId="1413" xr:uid="{A82B3429-1FEE-4EAF-A573-CCC0D1CDD348}"/>
    <cellStyle name="Microsoft Excel found an error in the formula you entered. Do you want to accept the correction proposed below?_x000a__x000a_|_x000a__x000a_• To accept the correction, click Yes._x000a_• To close this message and correct the formula yourself, click No. 2" xfId="13" xr:uid="{F0746103-BF2D-44C6-854B-4C683E927655}"/>
    <cellStyle name="Microsoft Excel found an error in the formula you entered. Do you want to accept the correction proposed below?_x000a__x000a_|_x000a__x000a_• To accept the correction, click Yes._x000a_• To close this message and correct the formula yourself, click No. 2 2" xfId="1416" xr:uid="{A696B9AC-3C9C-4B58-BEC5-CF34A6413188}"/>
    <cellStyle name="Neutral 2" xfId="897" xr:uid="{932E2F5E-55A3-444B-8421-C2E3FF7537E1}"/>
    <cellStyle name="Neutral 3" xfId="898" xr:uid="{2BEC0BEE-2BBF-4B5D-91FE-6D06EE045DEC}"/>
    <cellStyle name="Normal" xfId="0" builtinId="0"/>
    <cellStyle name="Normal 10" xfId="2" xr:uid="{173EA90F-D287-4441-8349-EDA1E3BCA25B}"/>
    <cellStyle name="Normal 10 11" xfId="1421" xr:uid="{4781CE10-3AB8-49AE-9CBE-76BD17AFDC19}"/>
    <cellStyle name="Normal 10 2" xfId="899" xr:uid="{E3603223-6C1A-4DAA-87B2-D0D5756FFACF}"/>
    <cellStyle name="Normal 10 2 2" xfId="1410" xr:uid="{FD4DCC77-7F2F-473C-A87A-EB24FC653E1B}"/>
    <cellStyle name="Normal 10 3" xfId="15" xr:uid="{9A10AA04-0449-455A-A66A-58DE1D7DC630}"/>
    <cellStyle name="Normal 10 3 2" xfId="900" xr:uid="{46D39827-8CA9-4DD6-A122-44759B7F2A0E}"/>
    <cellStyle name="Normal 10 4" xfId="1376" xr:uid="{EF0FE03D-C4ED-4F64-B8C2-9E0EC41B730A}"/>
    <cellStyle name="Normal 10 4 3 3" xfId="1409" xr:uid="{8E85991A-E35E-4066-AC7B-AC4925020BE0}"/>
    <cellStyle name="Normal 100" xfId="8" xr:uid="{F91B0188-9B01-4B99-B5B0-BEEC6867C901}"/>
    <cellStyle name="Normal 11" xfId="901" xr:uid="{AEB61810-AFB3-4555-B27D-F3086DE3EE06}"/>
    <cellStyle name="Normal 11 2" xfId="902" xr:uid="{1140D3FB-ACDA-4AE8-BE31-CC44254066DB}"/>
    <cellStyle name="Normal 11 2 2" xfId="903" xr:uid="{55BB9F2F-52A1-47EC-97CA-6705283339D0}"/>
    <cellStyle name="Normal 11 3" xfId="904" xr:uid="{D16957EE-C192-45A9-96CA-E9D483327B4F}"/>
    <cellStyle name="Normal 11 4" xfId="1361" xr:uid="{C4555644-DE8E-41C9-8FA3-FF90AE11412C}"/>
    <cellStyle name="Normal 12" xfId="905" xr:uid="{74484BDF-3AD3-4AB4-82C9-F5B4952549C6}"/>
    <cellStyle name="Normal 12 2" xfId="906" xr:uid="{65746014-3C70-4945-AA22-A8BC7E5ED47D}"/>
    <cellStyle name="Normal 12 3" xfId="907" xr:uid="{8C39C3F6-0516-4CC8-9571-3DBFD52D6A23}"/>
    <cellStyle name="Normal 122 2 2" xfId="5" xr:uid="{5CF2FE11-56E8-4C26-B058-430CC6A4D4BA}"/>
    <cellStyle name="Normal 123" xfId="908" xr:uid="{CF35115F-E761-45C1-BC5E-AF62E9035DD3}"/>
    <cellStyle name="Normal 128" xfId="9" xr:uid="{D882E987-47BD-4B62-9020-9652EC717378}"/>
    <cellStyle name="Normal 128 6" xfId="10" xr:uid="{B711A02B-39B2-4B82-99DB-022CD71592BE}"/>
    <cellStyle name="Normal 13" xfId="909" xr:uid="{875E0029-3169-40FF-B2AE-F079C5B14EF1}"/>
    <cellStyle name="Normal 14" xfId="910" xr:uid="{AA8B9154-83DB-47A2-A1C4-8AFFB27CF62F}"/>
    <cellStyle name="Normal 14 2" xfId="911" xr:uid="{7D108FD1-F48F-40BB-9B9F-6D8E1F030049}"/>
    <cellStyle name="Normal 15" xfId="16" xr:uid="{51D9C1EE-D28B-4DE9-A89C-FCA3648F3B68}"/>
    <cellStyle name="Normal 15 2" xfId="912" xr:uid="{052F4EB2-E8A8-4547-A17B-B71899148AD5}"/>
    <cellStyle name="Normal 16" xfId="913" xr:uid="{9C00EF0E-6E38-47F5-9645-A5C97ADDB6D0}"/>
    <cellStyle name="Normal 16 2" xfId="914" xr:uid="{C4C96682-61A1-4225-88F1-B7CBE8D36E19}"/>
    <cellStyle name="Normal 16 3" xfId="915" xr:uid="{10F2B522-7442-42B0-98E2-F3E577DC37FE}"/>
    <cellStyle name="Normal 17" xfId="916" xr:uid="{B3D014F0-1099-4632-8230-EB2D39D2E044}"/>
    <cellStyle name="Normal 18" xfId="14" xr:uid="{A8362E8D-055E-42D1-AA02-51774F794421}"/>
    <cellStyle name="Normal 18 2" xfId="917" xr:uid="{22028726-F74F-42CC-B168-E8D57B5604A6}"/>
    <cellStyle name="Normal 19" xfId="918" xr:uid="{0CEB3923-7363-4BEC-AF67-945908BFDE9F}"/>
    <cellStyle name="Normal 2" xfId="17" xr:uid="{D065BF3A-3048-4C97-B184-3735FDD86F8E}"/>
    <cellStyle name="Normal 2 10" xfId="919" xr:uid="{2E6549EE-7F61-4C83-A502-BDE25A41CF32}"/>
    <cellStyle name="Normal 2 11" xfId="23" xr:uid="{337CC226-0287-4E76-BFCD-C74D6483018F}"/>
    <cellStyle name="Normal 2 12" xfId="1411" xr:uid="{609E72DF-AB6F-4FD4-983D-3C57131DEA4E}"/>
    <cellStyle name="Normal 2 2" xfId="35" xr:uid="{CBC07E52-4A2D-4391-B6D9-67D659C1048B}"/>
    <cellStyle name="Normal 2 2 2" xfId="920" xr:uid="{D0B44532-5B6A-41E0-9F6B-1B0F4717E103}"/>
    <cellStyle name="Normal 2 2 2 2" xfId="921" xr:uid="{DADA1818-A94B-411A-AB8F-B1798000FD9A}"/>
    <cellStyle name="Normal 2 2 2 3" xfId="922" xr:uid="{2578909C-2AAA-4D29-9DF9-950DFD04AC77}"/>
    <cellStyle name="Normal 2 2 2 4" xfId="923" xr:uid="{ADBB6E71-9458-4BF3-A3D9-FA70F897D57C}"/>
    <cellStyle name="Normal 2 2 3" xfId="924" xr:uid="{6518D620-9E49-4896-B8D7-8F714BC91BD3}"/>
    <cellStyle name="Normal 2 2 3 2" xfId="1377" xr:uid="{E9CADB3B-4224-4C12-8094-84DF515C8A90}"/>
    <cellStyle name="Normal 2 2 3 3" xfId="1378" xr:uid="{7C12D8EF-0D76-4165-BF83-F26055C2291C}"/>
    <cellStyle name="Normal 2 2 4" xfId="925" xr:uid="{0388E304-7D10-4152-8D5B-C5318DDAD982}"/>
    <cellStyle name="Normal 2 2 4 2" xfId="1379" xr:uid="{8E1EB0C2-9B5B-47F4-9013-A2B58EBFDB97}"/>
    <cellStyle name="Normal 2 2 5" xfId="926" xr:uid="{192252A7-4797-4B6A-BC21-3507C3B6A226}"/>
    <cellStyle name="Normal 2 3" xfId="927" xr:uid="{2EFC5609-81FF-4E23-8F36-D2ECAF59099B}"/>
    <cellStyle name="Normal 2 3 2" xfId="7" xr:uid="{5910C158-F501-41C0-BE9C-BC3A90DD83DD}"/>
    <cellStyle name="Normal 2 3 2 2" xfId="1380" xr:uid="{19E21B71-E626-4FBB-82E1-358FA56BC5CF}"/>
    <cellStyle name="Normal 2 3 2 3" xfId="1381" xr:uid="{A96AC979-5494-44E5-B589-CD905AC9FDB6}"/>
    <cellStyle name="Normal 2 3 3" xfId="928" xr:uid="{13F8839D-DA5F-4E4E-8455-8F3BDBD7ED7B}"/>
    <cellStyle name="Normal 2 3 4" xfId="1382" xr:uid="{CE36ACAC-37FE-438D-A2E2-C7DFE159A71C}"/>
    <cellStyle name="Normal 2 4" xfId="929" xr:uid="{9D7B794E-4D13-463B-AB0A-6879DCB3B396}"/>
    <cellStyle name="Normal 2 4 2" xfId="930" xr:uid="{FD05DAAB-137E-40FB-B4B5-583181AD8743}"/>
    <cellStyle name="Normal 2 4 2 2" xfId="1383" xr:uid="{B621605C-BE0E-4A97-9B35-906D5F4A8041}"/>
    <cellStyle name="Normal 2 4 3" xfId="931" xr:uid="{18341717-492A-473E-BBE6-FD79E4BE8ED9}"/>
    <cellStyle name="Normal 2 4 4" xfId="932" xr:uid="{69D9575F-D74A-43CE-B4C0-F8FFC0E0FE89}"/>
    <cellStyle name="Normal 2 5" xfId="933" xr:uid="{DF51FE39-7292-4E74-9C6F-17C6312047EE}"/>
    <cellStyle name="Normal 2 5 2" xfId="934" xr:uid="{95D63BBA-0B15-4AB8-B9BF-4CD8C68A96F0}"/>
    <cellStyle name="Normal 2 6" xfId="935" xr:uid="{B63B5114-9DD7-4FD8-8C93-4C033D5A7159}"/>
    <cellStyle name="Normal 2 7" xfId="936" xr:uid="{5A9CFA0C-1CB6-4745-8F71-3E34EFC79427}"/>
    <cellStyle name="Normal 2 7 2" xfId="937" xr:uid="{379D730C-4379-4C91-844C-8A4798F15FFD}"/>
    <cellStyle name="Normal 2 7 3" xfId="938" xr:uid="{7BFD3C70-2F7E-451F-957E-00BA4E50733F}"/>
    <cellStyle name="Normal 2 8" xfId="939" xr:uid="{81D220EB-8D08-40DE-96DB-30E04836C8BF}"/>
    <cellStyle name="Normal 2 8 2" xfId="940" xr:uid="{FD4EF226-04CC-4E01-86BA-9CE69BB37A95}"/>
    <cellStyle name="Normal 2 8 3" xfId="941" xr:uid="{AC65C04A-67ED-4BFC-8FA8-1DC99226D880}"/>
    <cellStyle name="Normal 2 9" xfId="942" xr:uid="{6640CFBE-4A6F-4363-A2E7-A8DBD0BB5C4D}"/>
    <cellStyle name="Normal 20" xfId="943" xr:uid="{FAAFB689-0162-42D7-B717-EA51CD8558A1}"/>
    <cellStyle name="Normal 21" xfId="944" xr:uid="{0F793BFF-F45B-4D9E-B1B6-863A8C5CFAE1}"/>
    <cellStyle name="Normal 21 2" xfId="945" xr:uid="{FC242EA8-6C7E-4163-97A4-A46938D2269F}"/>
    <cellStyle name="Normal 22" xfId="946" xr:uid="{D11C0E4F-BC2C-49EF-B6F5-379D3377412C}"/>
    <cellStyle name="Normal 22 2" xfId="947" xr:uid="{D3F806AF-2102-4991-BD54-131C82E97645}"/>
    <cellStyle name="Normal 23" xfId="948" xr:uid="{B4E3AAAF-C056-4278-B854-EAC2EF5601C8}"/>
    <cellStyle name="Normal 23 2" xfId="949" xr:uid="{E9927B56-EC1A-467D-91C8-16794A6A298D}"/>
    <cellStyle name="Normal 24" xfId="32" xr:uid="{3949A1C4-8DDC-4CDC-AEDF-E45E0296F306}"/>
    <cellStyle name="Normal 25" xfId="950" xr:uid="{B830CAF6-21AB-47CD-AADC-6A33ABA99DF0}"/>
    <cellStyle name="Normal 25 2" xfId="951" xr:uid="{EE82A671-8709-4491-9739-FE8786B72F0A}"/>
    <cellStyle name="Normal 26" xfId="952" xr:uid="{389D2122-5C71-4057-B129-CAFC46530A58}"/>
    <cellStyle name="Normal 27" xfId="953" xr:uid="{FF3262A5-68A8-4BDD-89C8-C24F1944345F}"/>
    <cellStyle name="Normal 28" xfId="954" xr:uid="{22CA5A1A-0ADA-4EF5-A841-4681A4C68A46}"/>
    <cellStyle name="Normal 29" xfId="955" xr:uid="{A6ED1AC2-1BEA-4552-BE2B-82ABE6CEAB4D}"/>
    <cellStyle name="Normal 3" xfId="956" xr:uid="{92D78890-B341-41CE-8836-9BCF585B3E13}"/>
    <cellStyle name="Normal 3 10" xfId="957" xr:uid="{A7E4CD9A-E5FD-416F-B9CD-DF8940C747F2}"/>
    <cellStyle name="Normal 3 11" xfId="1407" xr:uid="{85B8A1C8-CA50-495A-A172-9AE9AC41D23C}"/>
    <cellStyle name="Normal 3 2" xfId="958" xr:uid="{BD1196CD-2C58-480C-A5F7-4C6476D9429D}"/>
    <cellStyle name="Normal 3 2 2" xfId="959" xr:uid="{220CE5E8-493F-48F5-87E0-851B7CAD0F94}"/>
    <cellStyle name="Normal 3 2 2 2" xfId="960" xr:uid="{5B4D28B3-B091-4ADE-B135-35ACE28C6F51}"/>
    <cellStyle name="Normal 3 2 2 3" xfId="961" xr:uid="{F29727DA-5014-4805-B64B-10EACB9A9E93}"/>
    <cellStyle name="Normal 3 2 3" xfId="962" xr:uid="{BBCDD251-7E79-40E1-BAE3-653D9E1D9980}"/>
    <cellStyle name="Normal 3 2 3 2" xfId="963" xr:uid="{F2E9FE2D-DD99-4E5D-A6A2-B3B755C9BA6A}"/>
    <cellStyle name="Normal 3 2 3 3" xfId="964" xr:uid="{EA4188C9-3CEE-4D44-8594-89248BC1F292}"/>
    <cellStyle name="Normal 3 2 4" xfId="965" xr:uid="{E0BD0765-B70B-44EF-BCD8-A5B7501B883F}"/>
    <cellStyle name="Normal 3 2 5" xfId="966" xr:uid="{8A2C6B19-9429-4367-8033-91482030B74F}"/>
    <cellStyle name="Normal 3 3" xfId="967" xr:uid="{60833104-6DF4-4DFF-8CC6-2BF94C710FD5}"/>
    <cellStyle name="Normal 3 3 2" xfId="968" xr:uid="{A71D5A8D-E83E-497B-9DCF-81D513F8CD16}"/>
    <cellStyle name="Normal 3 3 3" xfId="969" xr:uid="{0ADCB405-687B-4606-BF6D-0E46F440423A}"/>
    <cellStyle name="Normal 3 4" xfId="970" xr:uid="{63613E30-CFB9-4178-9BAE-F2DD67347577}"/>
    <cellStyle name="Normal 3 4 2" xfId="971" xr:uid="{B5049028-CF45-4F35-AB5D-C12D0FECE93D}"/>
    <cellStyle name="Normal 3 4 3" xfId="972" xr:uid="{11331449-F6DD-4FF7-A7CC-E3E9E6364EA1}"/>
    <cellStyle name="Normal 3 5" xfId="973" xr:uid="{CBB41ED3-6F94-4CFF-B07A-FCC53FC60E95}"/>
    <cellStyle name="Normal 3 5 2" xfId="974" xr:uid="{15F380AD-58F4-4AC7-BCA3-6DB1C11E00FE}"/>
    <cellStyle name="Normal 3 5 3" xfId="975" xr:uid="{52974E58-CF94-47B1-B767-C4E2A249C8D0}"/>
    <cellStyle name="Normal 3 6" xfId="976" xr:uid="{C8AE11E0-2E67-4BD3-91A3-199CDA867190}"/>
    <cellStyle name="Normal 3 6 2" xfId="977" xr:uid="{46F1E91A-F4FE-4B40-A599-20444D412F11}"/>
    <cellStyle name="Normal 3 6 3" xfId="978" xr:uid="{155E531D-9B16-43FA-B523-3DB138FE9073}"/>
    <cellStyle name="Normal 3 7" xfId="979" xr:uid="{777E5EA4-EEBC-4A3B-B11C-83D4C3895DFB}"/>
    <cellStyle name="Normal 3 7 2" xfId="980" xr:uid="{F8DAFC7F-ED68-4949-B25A-9B9A001F90F8}"/>
    <cellStyle name="Normal 3 7 3" xfId="981" xr:uid="{CD5DA205-D874-43D8-9778-9ADE3D408FD5}"/>
    <cellStyle name="Normal 3 8" xfId="982" xr:uid="{7C5542C2-D3F2-4932-B5E8-5FF46A9B33CE}"/>
    <cellStyle name="Normal 3 9" xfId="983" xr:uid="{1B380FB1-8A58-43A7-8E4F-F274167C8AE9}"/>
    <cellStyle name="Normal 3_Cover" xfId="984" xr:uid="{6375C736-2534-4571-9B7F-5D95BC04D109}"/>
    <cellStyle name="Normal 30" xfId="985" xr:uid="{F690BB3F-C396-4F0D-B3E1-15172D5D15B2}"/>
    <cellStyle name="Normal 31" xfId="1348" xr:uid="{E26EED6A-B296-447B-B837-D716610B4C87}"/>
    <cellStyle name="Normal 32" xfId="1351" xr:uid="{6F2BBF4A-010B-4674-BA76-ACB9F3206992}"/>
    <cellStyle name="Normal 33" xfId="986" xr:uid="{8E7F259F-2239-44CA-A184-9BF731F72B8C}"/>
    <cellStyle name="Normal 34" xfId="1352" xr:uid="{F08845B1-EFDC-4A1B-BDC8-52CFB7D8EF02}"/>
    <cellStyle name="Normal 35" xfId="1359" xr:uid="{FEBBF9F1-ABBA-4042-A08B-D00B7CC39DAF}"/>
    <cellStyle name="Normal 36" xfId="987" xr:uid="{89CC0978-7590-4890-981B-604A1FE19840}"/>
    <cellStyle name="Normal 37" xfId="1397" xr:uid="{26678C02-271A-4F40-9C10-41EAE78459FD}"/>
    <cellStyle name="Normal 38" xfId="1399" xr:uid="{F31032A8-AEF8-4BB9-A47C-820F8A239365}"/>
    <cellStyle name="Normal 39" xfId="18" xr:uid="{B72FDB48-80D8-4531-9352-318C7B4318BC}"/>
    <cellStyle name="Normal 4" xfId="11" xr:uid="{17E524C3-7D86-47DD-90D4-47E82C2FBD92}"/>
    <cellStyle name="Normal 4 10" xfId="988" xr:uid="{003E5DA7-E139-4365-85AD-5C73FA857AFE}"/>
    <cellStyle name="Normal 4 11" xfId="989" xr:uid="{953D9536-C76F-48E8-9FB3-E948DCCFF7DC}"/>
    <cellStyle name="Normal 4 12" xfId="21" xr:uid="{924A3A64-98C6-459B-A78F-2DDE4B5BA619}"/>
    <cellStyle name="Normal 4 2" xfId="990" xr:uid="{0EEEC33A-21E0-49D0-ABD2-81FE60FAF08F}"/>
    <cellStyle name="Normal 4 2 2" xfId="991" xr:uid="{026101C0-B455-480F-A811-E6EFE57D54F2}"/>
    <cellStyle name="Normal 4 2 2 2" xfId="1384" xr:uid="{258F0B27-E56F-47D8-B449-DE1F75DE2011}"/>
    <cellStyle name="Normal 4 2 3" xfId="992" xr:uid="{44198C7C-A451-4F90-AFC2-F64255621481}"/>
    <cellStyle name="Normal 4 2 4" xfId="1385" xr:uid="{2FF90D09-A411-4B4F-9E22-47C8F13D6A22}"/>
    <cellStyle name="Normal 4 3" xfId="993" xr:uid="{69CD64DF-A081-45C9-AF43-81341A0DE19D}"/>
    <cellStyle name="Normal 4 3 2" xfId="994" xr:uid="{AE1BDC5A-02B6-4C85-8F40-73CD1BD997EE}"/>
    <cellStyle name="Normal 4 3 3" xfId="995" xr:uid="{520BF0EA-1CEA-469A-B755-1E7B5C252ABD}"/>
    <cellStyle name="Normal 4 3 4" xfId="1386" xr:uid="{763B7072-E44C-402D-BA2C-4FEDDB6EF97F}"/>
    <cellStyle name="Normal 4 4" xfId="996" xr:uid="{17DA866C-31F7-4121-A9FD-47F13293738E}"/>
    <cellStyle name="Normal 4 4 2" xfId="997" xr:uid="{E9EFEC48-414E-42CF-8D99-15652A349ED8}"/>
    <cellStyle name="Normal 4 4 3" xfId="998" xr:uid="{F4DCEE13-072D-42F4-AD8E-A23528F6C728}"/>
    <cellStyle name="Normal 4 5" xfId="999" xr:uid="{D55E0F72-CE05-47A4-A9C3-CB48EFA11809}"/>
    <cellStyle name="Normal 4 5 2" xfId="1000" xr:uid="{092F8448-EA26-4300-8207-83220C94A6D8}"/>
    <cellStyle name="Normal 4 5 3" xfId="1001" xr:uid="{56F1D2F0-3125-4338-9DE3-E023391448B1}"/>
    <cellStyle name="Normal 4 6" xfId="1002" xr:uid="{67BF08C3-E110-4D1A-830F-5C34F6A3B38A}"/>
    <cellStyle name="Normal 4 6 2" xfId="1003" xr:uid="{D48D513F-4B6E-429E-90B9-783561B3D6CD}"/>
    <cellStyle name="Normal 4 6 3" xfId="1004" xr:uid="{D3F7FF05-12C8-4957-B234-CD5F8498A896}"/>
    <cellStyle name="Normal 4 7" xfId="1005" xr:uid="{0573A2DB-5F2C-4675-ACCD-53D73180F26E}"/>
    <cellStyle name="Normal 4 8" xfId="1006" xr:uid="{B6852B39-3C5F-4D79-939E-849551B9F62C}"/>
    <cellStyle name="Normal 4 9" xfId="1007" xr:uid="{64E838D7-5BBC-4012-883F-841745EEAA3A}"/>
    <cellStyle name="Normal 4_Cover" xfId="1008" xr:uid="{9242CF9F-17EC-4696-9A95-13DAC37B8F9C}"/>
    <cellStyle name="Normal 40" xfId="1403" xr:uid="{6C3A5D58-D988-4AAD-B32D-7E29166EEB26}"/>
    <cellStyle name="Normal 41" xfId="1406" xr:uid="{FFA61109-5BC5-472F-9588-7089DF51D9E1}"/>
    <cellStyle name="Normal 42" xfId="1404" xr:uid="{0C885CDB-75C7-4333-BBAD-C9AEB35D0492}"/>
    <cellStyle name="Normal 43" xfId="1405" xr:uid="{8C6C6806-D709-41D5-AE1C-9ED3DB64910B}"/>
    <cellStyle name="Normal 44" xfId="1422" xr:uid="{6752EEB0-3CFE-4E3A-9D52-57C5849D3E82}"/>
    <cellStyle name="Normal 5" xfId="34" xr:uid="{11331A3E-E5EB-483D-9527-4482640FAD27}"/>
    <cellStyle name="Normal 5 13" xfId="1412" xr:uid="{EA05251D-6C52-4E5A-9EC4-DC7514E09249}"/>
    <cellStyle name="Normal 5 2" xfId="1009" xr:uid="{694A388F-36CE-42B4-A26C-A77D8BE6A2A3}"/>
    <cellStyle name="Normal 5 2 2" xfId="1010" xr:uid="{7EF45792-2E01-416F-92A0-5673F3A69FB4}"/>
    <cellStyle name="Normal 5 2 3" xfId="1011" xr:uid="{70A3AF74-2E4F-45C1-86A9-60BCE50C45BC}"/>
    <cellStyle name="Normal 5 3" xfId="1012" xr:uid="{E32CB8A4-F9DA-4488-8D4E-AC3F9FCA2983}"/>
    <cellStyle name="Normal 5 4" xfId="1013" xr:uid="{9415944B-8D58-4976-BAB4-CBA985B141B1}"/>
    <cellStyle name="Normal 5 4 2" xfId="1014" xr:uid="{84521592-1089-46DC-B55D-5BFD6D79A957}"/>
    <cellStyle name="Normal 5 5" xfId="1015" xr:uid="{D67680AC-CA91-40E2-BBC1-517FBD2F12FC}"/>
    <cellStyle name="Normal 5 5 2" xfId="1016" xr:uid="{CFBBE2C5-EEEB-42E7-B5C6-A6915729E8F6}"/>
    <cellStyle name="Normal 5 6" xfId="1017" xr:uid="{E5A4FB40-6924-4009-BF94-67599E1A14D6}"/>
    <cellStyle name="Normal 5 7" xfId="1018" xr:uid="{09733F82-45B4-4447-A5D4-21997EB623BB}"/>
    <cellStyle name="Normal 5 8" xfId="1019" xr:uid="{01B11974-22AA-4E91-B154-7696D15790B7}"/>
    <cellStyle name="Normal 5_Table 2" xfId="1020" xr:uid="{61F04387-641F-4F11-A7AA-61B65994581A}"/>
    <cellStyle name="Normal 6" xfId="1021" xr:uid="{878529A7-7F62-47C6-A45A-2867424DB09A}"/>
    <cellStyle name="Normal 6 2" xfId="1022" xr:uid="{120D34AF-B579-424C-856E-AB987DD350E8}"/>
    <cellStyle name="Normal 6 2 2" xfId="1023" xr:uid="{716CC1E3-9D20-4348-85D5-FA064BB2CF4B}"/>
    <cellStyle name="Normal 6 2 2 2" xfId="1024" xr:uid="{589CD8FF-1824-4775-BF6D-CE52D1701249}"/>
    <cellStyle name="Normal 6 2 2 3" xfId="1387" xr:uid="{0C02B0D1-44B1-49EE-B661-0B13EC3B9F8E}"/>
    <cellStyle name="Normal 6 2 3" xfId="1025" xr:uid="{47EFC6D6-8F58-4D65-9B12-326639D7BAC4}"/>
    <cellStyle name="Normal 6 2 4" xfId="1388" xr:uid="{31DF46CB-AFB9-4D00-80B0-48F3B49C7EEA}"/>
    <cellStyle name="Normal 6 2 5" xfId="1389" xr:uid="{66190BB1-8391-40E7-AC3D-416822E6390C}"/>
    <cellStyle name="Normal 6 3" xfId="1026" xr:uid="{C55FEA28-1B2C-4E2B-9AEE-1F79B4992113}"/>
    <cellStyle name="Normal 6 3 2" xfId="1027" xr:uid="{015A8272-7448-4C07-9E18-FC80AD46482F}"/>
    <cellStyle name="Normal 6 3 3" xfId="1028" xr:uid="{BA3EFF56-74A1-4FC4-95BC-D973BB5A8CAC}"/>
    <cellStyle name="Normal 6 4" xfId="1029" xr:uid="{9E3A56E0-39B0-4D14-8042-DDE29B4401D6}"/>
    <cellStyle name="Normal 6 4 2" xfId="1390" xr:uid="{C7F4DF46-F703-45DA-9AF1-332ACCE58955}"/>
    <cellStyle name="Normal 6 5" xfId="1030" xr:uid="{403A32AE-479B-4B6B-94FB-85854E1C80DE}"/>
    <cellStyle name="Normal 6 5 2" xfId="1391" xr:uid="{7DD7016A-7FCD-47CF-B368-53530D26588A}"/>
    <cellStyle name="Normal 6 5 3" xfId="1392" xr:uid="{FD5F1E87-67F8-438C-98BE-0970FDEC5A4E}"/>
    <cellStyle name="Normal 6 6" xfId="1393" xr:uid="{5E5ED073-F8DB-4806-8EB1-D1FC51B3CC4F}"/>
    <cellStyle name="Normal 6_Table 2" xfId="1031" xr:uid="{96934A2C-71BD-438D-9EA5-8058C2E6A237}"/>
    <cellStyle name="Normal 7" xfId="1032" xr:uid="{B70C30FA-237B-402D-9213-AF3A3C377FEC}"/>
    <cellStyle name="Normal 7 2" xfId="1033" xr:uid="{0DCB97C1-49EA-4EB2-9860-F0EB20CFAAC4}"/>
    <cellStyle name="Normal 7 2 2" xfId="1034" xr:uid="{2036FD64-9640-4338-A2AB-12E0526EB626}"/>
    <cellStyle name="Normal 7 2 2 2" xfId="1035" xr:uid="{D4E760E8-D992-42C5-96FC-6B85DD6658BD}"/>
    <cellStyle name="Normal 7 2 2 3" xfId="1036" xr:uid="{4760C134-1C35-4AE8-AA40-0DDB362208E1}"/>
    <cellStyle name="Normal 7 2 3" xfId="1037" xr:uid="{D3242CF0-BB0D-49F0-A3FA-07E0AAC3EF0C}"/>
    <cellStyle name="Normal 7 2 4" xfId="1038" xr:uid="{84A3336F-FB1D-4516-B9E9-FC4210F9A743}"/>
    <cellStyle name="Normal 7 3" xfId="1039" xr:uid="{2A9C1200-8DFB-4D65-8872-852954C921FA}"/>
    <cellStyle name="Normal 7 3 2" xfId="31" xr:uid="{39C4F8C9-0B60-4A3B-B9F8-5CEFA1911E69}"/>
    <cellStyle name="Normal 7 3 3" xfId="1040" xr:uid="{620B61B8-CC78-4B90-AB42-D73B51116F09}"/>
    <cellStyle name="Normal 7 4" xfId="1041" xr:uid="{6481ABB0-91A2-4FCA-891F-1EF12AA58735}"/>
    <cellStyle name="Normal 7 4 2" xfId="1042" xr:uid="{769BCB8F-3652-45F5-AEF8-9C0ECE71ED11}"/>
    <cellStyle name="Normal 7 5" xfId="1043" xr:uid="{A86D7743-1DC4-4225-AC3D-DF839ACEF8C2}"/>
    <cellStyle name="Normal 7 6" xfId="1044" xr:uid="{018F9DCE-123D-4D1F-9264-E8D4F3AF5F6C}"/>
    <cellStyle name="Normal 8" xfId="33" xr:uid="{9179F91B-3FDB-4290-9F0A-3AAC93281053}"/>
    <cellStyle name="Normal 8 2" xfId="1045" xr:uid="{2E3E398E-CAC1-44E7-9BA5-BC510E79DD3B}"/>
    <cellStyle name="Normal 8 2 2" xfId="1046" xr:uid="{9A83D18D-DECC-4AE7-9C29-D1B40C0E3724}"/>
    <cellStyle name="Normal 8 2 2 2" xfId="1047" xr:uid="{00630510-A1BB-45EC-8622-8C253B35E41F}"/>
    <cellStyle name="Normal 8 2 3" xfId="1048" xr:uid="{BFD764CC-C759-4B7D-9D0D-89FEA2D0D1D1}"/>
    <cellStyle name="Normal 8 3" xfId="1049" xr:uid="{93AD5D63-1397-49ED-B0D7-CD2921D8AB75}"/>
    <cellStyle name="Normal 8 3 2" xfId="1394" xr:uid="{BE864747-39A6-4813-8D6D-BFB914588C40}"/>
    <cellStyle name="Normal 8 4" xfId="1050" xr:uid="{AE1AEA26-0254-48CB-85A8-D4040E9D9268}"/>
    <cellStyle name="Normal 8 4 2" xfId="1395" xr:uid="{AB578634-2C61-431E-A54D-6FF96D3D70EF}"/>
    <cellStyle name="Normal 8 5" xfId="1051" xr:uid="{B176A774-A97A-4C78-A85E-B09F64CC1509}"/>
    <cellStyle name="Normal 9" xfId="1052" xr:uid="{DDEDAA5F-16DB-4F06-A088-570FB8E182D8}"/>
    <cellStyle name="Normal 9 2" xfId="1053" xr:uid="{925B1F27-8855-49AA-A150-A9AEAF8E6AA5}"/>
    <cellStyle name="Normal 9 3" xfId="1054" xr:uid="{13F38995-92CB-4099-B484-74653B8FC1C9}"/>
    <cellStyle name="Normal 9 4" xfId="1055" xr:uid="{533182F2-8054-43BE-A37B-948B2CD09B9D}"/>
    <cellStyle name="Note 2" xfId="1056" xr:uid="{6AE2DE5F-3E09-4BF5-8326-FEFA23507A92}"/>
    <cellStyle name="Note 2 10" xfId="1057" xr:uid="{2EAE06C1-0E83-41E7-A4E6-DB207D47F19C}"/>
    <cellStyle name="Note 2 2" xfId="1058" xr:uid="{C54659AF-4E5E-4606-8D5D-70A7E7928393}"/>
    <cellStyle name="Note 2 2 2" xfId="1059" xr:uid="{96B9DDF4-70BD-437F-B411-0D746C4261CD}"/>
    <cellStyle name="Note 2 2 2 2" xfId="1060" xr:uid="{542D62C9-F3A7-4D8D-97AE-E1C0153F7847}"/>
    <cellStyle name="Note 2 2 2 2 2" xfId="6" xr:uid="{D950C5D7-3791-4688-BEA7-EE84AEC0533E}"/>
    <cellStyle name="Note 2 2 2 2 3" xfId="1061" xr:uid="{E32B5D89-58AA-4536-8D41-84424B889DD6}"/>
    <cellStyle name="Note 2 2 2 2 3 2" xfId="1062" xr:uid="{4B54E6CF-D863-4346-88EC-219AABF397CD}"/>
    <cellStyle name="Note 2 2 2 2 4" xfId="1063" xr:uid="{4421467D-E76F-4559-90EA-9A9418AEA3E1}"/>
    <cellStyle name="Note 2 2 2 3" xfId="1064" xr:uid="{772987FD-49EA-4270-8917-B7860505411F}"/>
    <cellStyle name="Note 2 2 2 3 2" xfId="1065" xr:uid="{09EE4A3F-6B4F-4B1A-8FC8-843915C199C4}"/>
    <cellStyle name="Note 2 2 2 3 3" xfId="1066" xr:uid="{DCD63B7A-1DED-4D00-8D4C-751E6E508C0B}"/>
    <cellStyle name="Note 2 2 2 3 3 2" xfId="1067" xr:uid="{0427738E-8306-4503-A799-23024AE475A4}"/>
    <cellStyle name="Note 2 2 2 3 4" xfId="1068" xr:uid="{322F160F-1A68-401C-8F46-98F2C4E6BF48}"/>
    <cellStyle name="Note 2 2 2 4" xfId="1069" xr:uid="{0E5DC063-00DF-4F2A-B785-F9E770354879}"/>
    <cellStyle name="Note 2 2 2 5" xfId="1070" xr:uid="{5460B78A-4A6E-4BC4-BC65-CCFF6B285837}"/>
    <cellStyle name="Note 2 2 2 5 2" xfId="1071" xr:uid="{3EFAC4C1-258F-4D03-9671-1736A8FC3341}"/>
    <cellStyle name="Note 2 2 2 6" xfId="1072" xr:uid="{FD3F4AA4-9630-4A1D-B4BE-341D81334427}"/>
    <cellStyle name="Note 2 2 3" xfId="1073" xr:uid="{9A1702E0-5A25-47B3-91C4-F013DC4F363B}"/>
    <cellStyle name="Note 2 2 3 2" xfId="1074" xr:uid="{D33ABB14-0C9E-4F33-9D09-1BD86324A242}"/>
    <cellStyle name="Note 2 2 3 3" xfId="1075" xr:uid="{E1E33B38-4DCF-4A6E-A808-483454063C37}"/>
    <cellStyle name="Note 2 2 3 3 2" xfId="1076" xr:uid="{9F0EE0BE-BD81-4724-AB4E-CEC0040F6F83}"/>
    <cellStyle name="Note 2 2 3 4" xfId="1077" xr:uid="{1A19ABB6-554B-4C68-AC20-96ECFB54DCCF}"/>
    <cellStyle name="Note 2 2 4" xfId="1078" xr:uid="{DF1DECA6-C806-49E2-90DC-418AB9D3CCEC}"/>
    <cellStyle name="Note 2 2 4 2" xfId="1079" xr:uid="{F15E0D12-CCD4-47C1-9917-E3648DF90FA4}"/>
    <cellStyle name="Note 2 2 4 3" xfId="1080" xr:uid="{24842F6C-A8DF-42A4-8337-A2368E50B70A}"/>
    <cellStyle name="Note 2 2 4 3 2" xfId="1081" xr:uid="{777A4E2B-9AE9-40DE-829E-356D5BF289C9}"/>
    <cellStyle name="Note 2 2 4 4" xfId="1082" xr:uid="{DE9F7C09-4EFA-46EB-9729-3263DB46CF68}"/>
    <cellStyle name="Note 2 2 5" xfId="1083" xr:uid="{5C86AB3F-A629-4EB4-9AE9-C49555126A85}"/>
    <cellStyle name="Note 2 2 6" xfId="1084" xr:uid="{EE4618DB-55AD-42E8-8E2F-F0E1194B6913}"/>
    <cellStyle name="Note 2 2 6 2" xfId="1085" xr:uid="{48C8CE6E-5632-4B05-9F66-C48AEC576D28}"/>
    <cellStyle name="Note 2 2 7" xfId="1086" xr:uid="{2249E527-2D0D-404C-A61A-5A7A97B4CF2A}"/>
    <cellStyle name="Note 2 3" xfId="1087" xr:uid="{B2E7C4D0-1BF4-42B6-81B9-637D4741054F}"/>
    <cellStyle name="Note 2 3 2" xfId="1088" xr:uid="{280894A1-292C-4FDE-9345-DDC31FA47F14}"/>
    <cellStyle name="Note 2 3 2 2" xfId="1089" xr:uid="{A96C69DC-7820-46B1-9CE9-8E696E49911C}"/>
    <cellStyle name="Note 2 3 2 3" xfId="1090" xr:uid="{97CFC1FA-744E-4A9D-BDC3-744AA403ED07}"/>
    <cellStyle name="Note 2 3 2 3 2" xfId="1091" xr:uid="{9FFFA8B4-7CFE-4B0A-809E-E88C7C8DF798}"/>
    <cellStyle name="Note 2 3 2 4" xfId="1092" xr:uid="{2B6C055D-941A-4151-8A32-9336EACA05F1}"/>
    <cellStyle name="Note 2 3 3" xfId="1093" xr:uid="{2A773518-3DEF-4D74-89B0-3C9CA2667D49}"/>
    <cellStyle name="Note 2 3 3 2" xfId="1094" xr:uid="{D7D0A45A-82FB-4D2A-92CB-838C4A53916B}"/>
    <cellStyle name="Note 2 3 3 3" xfId="1095" xr:uid="{1DB1B2B0-A002-47D4-878D-23F30266FD13}"/>
    <cellStyle name="Note 2 3 3 3 2" xfId="1096" xr:uid="{9736D275-62B2-4D08-ABFD-3CCB8BE772E7}"/>
    <cellStyle name="Note 2 3 3 4" xfId="1097" xr:uid="{789DF245-0ED5-4F78-99E2-DCCBBAFC2A0E}"/>
    <cellStyle name="Note 2 3 4" xfId="1098" xr:uid="{D80A0C9A-38CB-42B5-9966-9F63ACE1A54D}"/>
    <cellStyle name="Note 2 3 5" xfId="1099" xr:uid="{EE2DB301-9365-441D-B3F6-67392B55B074}"/>
    <cellStyle name="Note 2 3 5 2" xfId="1100" xr:uid="{0BF1D5CF-791F-4910-8BDA-B75064209EBD}"/>
    <cellStyle name="Note 2 3 6" xfId="1101" xr:uid="{07B7C58E-3DC5-461D-BF72-DDEC4C3275A4}"/>
    <cellStyle name="Note 2 4" xfId="1102" xr:uid="{068FECB3-E9DA-45CC-A6EA-8C8A71F7010A}"/>
    <cellStyle name="Note 2 4 2" xfId="1103" xr:uid="{CFD884CF-B276-4C5A-BDCF-85C3B9F6DBBF}"/>
    <cellStyle name="Note 2 4 2 2" xfId="1104" xr:uid="{DE2AB341-0FE0-4FBA-8B64-B6B261EBDEEC}"/>
    <cellStyle name="Note 2 4 2 3" xfId="1105" xr:uid="{A2B5A22C-1509-46C3-B499-EF08368284FD}"/>
    <cellStyle name="Note 2 4 2 3 2" xfId="1106" xr:uid="{C7531286-7681-4617-A207-7A820859527A}"/>
    <cellStyle name="Note 2 4 2 4" xfId="1107" xr:uid="{C057293A-53A5-4A86-A333-C8C2928E6173}"/>
    <cellStyle name="Note 2 4 3" xfId="1108" xr:uid="{576EBC00-7488-458E-A902-E692084A4634}"/>
    <cellStyle name="Note 2 4 3 2" xfId="1109" xr:uid="{E0538198-11B8-485D-82D4-331A5910A83A}"/>
    <cellStyle name="Note 2 4 3 3" xfId="1110" xr:uid="{83A9F974-9033-4F98-AE25-B0346EE6EB50}"/>
    <cellStyle name="Note 2 4 3 3 2" xfId="1111" xr:uid="{C59C185E-96F3-4BD3-95A5-E9DDEDDE4FFC}"/>
    <cellStyle name="Note 2 4 3 4" xfId="1112" xr:uid="{71D606AA-F83B-4130-9209-715EC038A053}"/>
    <cellStyle name="Note 2 4 4" xfId="1113" xr:uid="{A812DAE9-DDC1-4E93-BD3D-61F40424FC7E}"/>
    <cellStyle name="Note 2 4 5" xfId="1114" xr:uid="{038450C3-5B54-4E2B-9E70-05B7BCDF24F5}"/>
    <cellStyle name="Note 2 4 5 2" xfId="1115" xr:uid="{402F3C2B-9DD3-4731-8415-EF8E608887CB}"/>
    <cellStyle name="Note 2 4 6" xfId="1116" xr:uid="{31CB136B-F718-42A6-BA35-DFDEC61CDB64}"/>
    <cellStyle name="Note 2 5" xfId="1117" xr:uid="{936C2778-5857-4655-8F07-EAE516471827}"/>
    <cellStyle name="Note 2 5 2" xfId="1118" xr:uid="{DDFC7264-DCA1-411B-B05D-C78D3F7C4D22}"/>
    <cellStyle name="Note 2 5 2 2" xfId="1119" xr:uid="{57F8FED9-2379-429F-998F-163261799229}"/>
    <cellStyle name="Note 2 5 2 3" xfId="1120" xr:uid="{3795090A-288D-4E24-BF8D-30F67500B8F5}"/>
    <cellStyle name="Note 2 5 2 3 2" xfId="1121" xr:uid="{156558B4-A98D-4D88-A206-DB24654F33E9}"/>
    <cellStyle name="Note 2 5 2 4" xfId="1122" xr:uid="{FE795A30-58AD-4C8E-8BB4-1C2BD7C4481D}"/>
    <cellStyle name="Note 2 5 3" xfId="1123" xr:uid="{AF1E1342-BE38-416C-A282-C57261E7F013}"/>
    <cellStyle name="Note 2 5 3 2" xfId="1124" xr:uid="{2E1B5B02-B0C7-4B49-A71C-C8B4F837D70D}"/>
    <cellStyle name="Note 2 5 3 3" xfId="1125" xr:uid="{04407485-25B6-41DE-B743-0BA460D34DFB}"/>
    <cellStyle name="Note 2 5 3 3 2" xfId="1126" xr:uid="{35ED8E6C-C08B-435C-BE26-17CC739E63E3}"/>
    <cellStyle name="Note 2 5 3 4" xfId="1127" xr:uid="{24D55F25-92BF-4394-9AA3-EA355241E4B1}"/>
    <cellStyle name="Note 2 5 4" xfId="1128" xr:uid="{A74505FE-EC36-4FC7-80B3-8864B2BFF3E0}"/>
    <cellStyle name="Note 2 5 5" xfId="1129" xr:uid="{1C330366-CBF1-424C-BB34-CF3CA8B53840}"/>
    <cellStyle name="Note 2 5 5 2" xfId="1130" xr:uid="{A07BF086-BEC9-4EEE-B0E4-868117031125}"/>
    <cellStyle name="Note 2 5 6" xfId="1131" xr:uid="{032FEFD8-E004-4E7A-9916-247B1A585791}"/>
    <cellStyle name="Note 2 6" xfId="1132" xr:uid="{E29EB822-32CB-4129-89A9-098F5988F430}"/>
    <cellStyle name="Note 2 6 2" xfId="1133" xr:uid="{23E76CF6-4299-41F8-811A-A89A772EAA71}"/>
    <cellStyle name="Note 2 6 3" xfId="1134" xr:uid="{D3069D9A-D9B6-4341-A778-C8278F1F797E}"/>
    <cellStyle name="Note 2 6 3 2" xfId="1135" xr:uid="{7B2A94FF-AE41-4C39-A1AB-57385E3CD76C}"/>
    <cellStyle name="Note 2 6 4" xfId="1136" xr:uid="{B8AC4F96-A669-4ED3-86B1-51882200250C}"/>
    <cellStyle name="Note 2 7" xfId="1137" xr:uid="{5492D9F8-4873-427F-9276-2581E753F30C}"/>
    <cellStyle name="Note 2 7 2" xfId="1138" xr:uid="{17A8E5D7-F17D-4F59-AFC0-60A85CE1DC94}"/>
    <cellStyle name="Note 2 7 3" xfId="1139" xr:uid="{68FD0132-D498-4F18-9A5D-1F75B68C0816}"/>
    <cellStyle name="Note 2 7 3 2" xfId="1140" xr:uid="{2742680A-80F0-42FB-AE2D-65E0B2868259}"/>
    <cellStyle name="Note 2 7 4" xfId="1141" xr:uid="{88E3BC24-170E-4540-9316-C36D205B81D1}"/>
    <cellStyle name="Note 2 8" xfId="1142" xr:uid="{21884FEE-01C8-485E-9BD4-D39EF8BB2A61}"/>
    <cellStyle name="Note 2 9" xfId="1143" xr:uid="{29DB55D7-94D2-487B-AFEC-38F2C8EC89FC}"/>
    <cellStyle name="Note 2 9 2" xfId="1144" xr:uid="{B7DA2122-DBCB-4967-9482-B24FC7F47746}"/>
    <cellStyle name="Note 3" xfId="1145" xr:uid="{32A04292-D3E0-47BA-B783-24DEA61D88AA}"/>
    <cellStyle name="Note 3 10" xfId="1146" xr:uid="{47F846CB-233D-48F2-B74E-86731C2AC17A}"/>
    <cellStyle name="Note 3 2" xfId="1147" xr:uid="{596EF17F-8405-4895-9C2A-48393A9BBF4A}"/>
    <cellStyle name="Note 3 2 2" xfId="1148" xr:uid="{A0DD36FF-E7BC-4EFA-8FC7-C29E0798EAFE}"/>
    <cellStyle name="Note 3 2 2 2" xfId="1149" xr:uid="{DFD53125-2E39-44A6-8F23-4B69A268EB22}"/>
    <cellStyle name="Note 3 2 2 2 2" xfId="1150" xr:uid="{0519F6D9-F10E-441C-AF48-F36B0ECEB452}"/>
    <cellStyle name="Note 3 2 2 2 3" xfId="1151" xr:uid="{ED006C30-5CFC-4BCD-9F7A-D1CADDB81911}"/>
    <cellStyle name="Note 3 2 2 2 3 2" xfId="1152" xr:uid="{66247EDE-006C-416A-83AB-22E99F6EA8AB}"/>
    <cellStyle name="Note 3 2 2 2 4" xfId="1153" xr:uid="{07D76705-C9BE-4D8C-BD87-51AD9E5D89AC}"/>
    <cellStyle name="Note 3 2 2 3" xfId="1154" xr:uid="{81784686-9BE6-4227-A70F-5BBE8F6E7642}"/>
    <cellStyle name="Note 3 2 2 3 2" xfId="1155" xr:uid="{B9D14F4A-B8BE-491A-B017-0DE9D63D13E2}"/>
    <cellStyle name="Note 3 2 2 3 3" xfId="1156" xr:uid="{B70205AE-D131-40D8-850C-C59AF54C284A}"/>
    <cellStyle name="Note 3 2 2 3 3 2" xfId="1157" xr:uid="{33C4F48E-A70D-4EAB-A44F-4AA951164A28}"/>
    <cellStyle name="Note 3 2 2 3 4" xfId="1158" xr:uid="{4779C084-FEB7-4623-BB35-74E1893D6F27}"/>
    <cellStyle name="Note 3 2 2 4" xfId="1159" xr:uid="{98F821E5-D981-48BA-982A-AA5BD4E1EE33}"/>
    <cellStyle name="Note 3 2 2 5" xfId="1160" xr:uid="{490662FB-FC35-41B2-87A4-E2899A17F7F2}"/>
    <cellStyle name="Note 3 2 2 5 2" xfId="1161" xr:uid="{E6591A5A-9CA9-4FE9-9B8A-74C5402DE8BB}"/>
    <cellStyle name="Note 3 2 2 6" xfId="1162" xr:uid="{AEA171EE-1C7E-4CEF-AD55-82490BC35932}"/>
    <cellStyle name="Note 3 2 3" xfId="1163" xr:uid="{A3769863-856A-4EFF-B01C-9103ADA11AB1}"/>
    <cellStyle name="Note 3 2 3 2" xfId="1164" xr:uid="{A44937B4-0F4C-43D8-A9A5-3CED3E918753}"/>
    <cellStyle name="Note 3 2 3 3" xfId="1165" xr:uid="{F7ECAFF4-B079-4FCD-AC1A-EAF9EFFC92C8}"/>
    <cellStyle name="Note 3 2 3 3 2" xfId="1166" xr:uid="{AE40DA8A-E4D8-45EB-B819-53D06758966C}"/>
    <cellStyle name="Note 3 2 3 4" xfId="1167" xr:uid="{0BD13E84-2E6B-4BA1-98F8-56F05D4A9A9C}"/>
    <cellStyle name="Note 3 2 4" xfId="1168" xr:uid="{751E0ED7-1C65-4439-B5B2-23ABC2C2BF9B}"/>
    <cellStyle name="Note 3 2 4 2" xfId="1169" xr:uid="{F63DA3FB-2261-4400-93F6-651CC62E003F}"/>
    <cellStyle name="Note 3 2 4 3" xfId="1170" xr:uid="{FCBC80B3-A6DB-48B5-A478-3E756A6710FF}"/>
    <cellStyle name="Note 3 2 4 3 2" xfId="1171" xr:uid="{8E73CE71-AF2E-42F7-A7AA-A56B4140AF5D}"/>
    <cellStyle name="Note 3 2 4 4" xfId="1172" xr:uid="{ABEEA7EE-0EFC-4765-8520-D6B5B478BC4D}"/>
    <cellStyle name="Note 3 2 5" xfId="1173" xr:uid="{9BDB1762-13F8-4B1A-975E-B16E8861B3BA}"/>
    <cellStyle name="Note 3 2 6" xfId="1174" xr:uid="{11F40876-AF9A-4A40-8994-5F4E2A5E76B7}"/>
    <cellStyle name="Note 3 2 6 2" xfId="1175" xr:uid="{4A341531-67BC-482A-9000-70329D5EEAB8}"/>
    <cellStyle name="Note 3 2 7" xfId="1176" xr:uid="{81A56376-80B1-4310-B837-3583B4560A59}"/>
    <cellStyle name="Note 3 3" xfId="1177" xr:uid="{C6DB7E59-14AB-48AC-A481-AED05D04CDE1}"/>
    <cellStyle name="Note 3 3 2" xfId="1178" xr:uid="{BBFC7DAA-1BA5-4890-800B-1571BE20D520}"/>
    <cellStyle name="Note 3 3 2 2" xfId="1179" xr:uid="{DE8469D3-0B76-41A1-9CD1-2363314B2E88}"/>
    <cellStyle name="Note 3 3 2 3" xfId="1180" xr:uid="{4102942E-3657-459E-9C34-44DCD57C8D02}"/>
    <cellStyle name="Note 3 3 2 3 2" xfId="1181" xr:uid="{EB892F11-7871-4D07-9EDF-0BECEE69E9B9}"/>
    <cellStyle name="Note 3 3 2 4" xfId="1182" xr:uid="{12E365DF-2627-479C-9D50-B6B4A46FCA3F}"/>
    <cellStyle name="Note 3 3 3" xfId="1183" xr:uid="{E68985F9-DF25-49F7-B659-688D6FB38270}"/>
    <cellStyle name="Note 3 3 3 2" xfId="1184" xr:uid="{EC03EC68-8248-488B-BA0B-F0DA678A7DB0}"/>
    <cellStyle name="Note 3 3 3 3" xfId="1185" xr:uid="{5C9E0405-A1DC-41A9-8FFF-3877D7EE965B}"/>
    <cellStyle name="Note 3 3 3 3 2" xfId="1186" xr:uid="{325E9E31-0F82-459C-BD67-566DE6C7CFB1}"/>
    <cellStyle name="Note 3 3 3 4" xfId="1187" xr:uid="{E835BE39-4D31-408F-A57E-30797045769B}"/>
    <cellStyle name="Note 3 3 4" xfId="1188" xr:uid="{6DEC80D0-E60E-4355-B7E4-3E5DA76F578D}"/>
    <cellStyle name="Note 3 3 5" xfId="1189" xr:uid="{53E94D1F-AA00-4203-8A9E-7672096200E8}"/>
    <cellStyle name="Note 3 3 5 2" xfId="1190" xr:uid="{5E483BA9-EC01-48AE-A380-A9DFD8BCDCA9}"/>
    <cellStyle name="Note 3 3 6" xfId="1191" xr:uid="{002BB136-A9E5-40C9-9743-1D1672BAFB73}"/>
    <cellStyle name="Note 3 4" xfId="1192" xr:uid="{B5B9FDDB-52F9-4A6A-B139-43659472DD91}"/>
    <cellStyle name="Note 3 4 2" xfId="1193" xr:uid="{A0A0DBC1-2E95-4892-987E-3F9BF1DE29BE}"/>
    <cellStyle name="Note 3 4 2 2" xfId="1194" xr:uid="{57A073A3-E227-4490-9E80-E605892653D7}"/>
    <cellStyle name="Note 3 4 2 3" xfId="1195" xr:uid="{B59E3D29-6FBF-4B91-8E9B-D8502EBEC789}"/>
    <cellStyle name="Note 3 4 2 3 2" xfId="1196" xr:uid="{1B0DA146-B3E8-4831-8B83-FA1362A9F786}"/>
    <cellStyle name="Note 3 4 2 4" xfId="1197" xr:uid="{E7BABF9E-8B23-4780-9667-F3A9E9969CF1}"/>
    <cellStyle name="Note 3 4 3" xfId="1198" xr:uid="{57FE8928-0935-4B44-9BFA-2EC354420F17}"/>
    <cellStyle name="Note 3 4 3 2" xfId="1199" xr:uid="{8E5EE23C-D144-45BF-9ABB-B96C70842284}"/>
    <cellStyle name="Note 3 4 3 3" xfId="1200" xr:uid="{2B183F7E-B48F-47E0-86B0-B5D115845EA5}"/>
    <cellStyle name="Note 3 4 3 3 2" xfId="1201" xr:uid="{054A8DFC-E4E1-46B2-871F-7109815FFDBD}"/>
    <cellStyle name="Note 3 4 3 4" xfId="1202" xr:uid="{19E3B252-2430-4867-B3CD-D6D9DF0770E7}"/>
    <cellStyle name="Note 3 4 4" xfId="1203" xr:uid="{CD9A7BA9-FE3B-4B4E-8F09-5B84F16C700E}"/>
    <cellStyle name="Note 3 4 5" xfId="1204" xr:uid="{B170DE39-0FE1-4769-A2FE-2DE7C345E2D6}"/>
    <cellStyle name="Note 3 4 5 2" xfId="1205" xr:uid="{F7912481-3B1B-4649-BB3A-0C091DD16D05}"/>
    <cellStyle name="Note 3 4 6" xfId="1206" xr:uid="{FECACEA0-A50B-4F57-8725-CC7A2089EC99}"/>
    <cellStyle name="Note 3 5" xfId="1207" xr:uid="{7BBA960C-41CF-4DAD-B198-556603870979}"/>
    <cellStyle name="Note 3 5 2" xfId="1208" xr:uid="{A64A812C-509D-45C7-A08B-DC57062E761E}"/>
    <cellStyle name="Note 3 5 2 2" xfId="1209" xr:uid="{89DCA22B-786B-4858-8B98-A9BE1B38D7FE}"/>
    <cellStyle name="Note 3 5 2 3" xfId="1210" xr:uid="{14C074E3-7BAD-48F6-9A05-BC492472646D}"/>
    <cellStyle name="Note 3 5 2 3 2" xfId="1211" xr:uid="{64026468-42D4-4E02-BA6B-0E48F16439C6}"/>
    <cellStyle name="Note 3 5 2 4" xfId="1212" xr:uid="{1393ED62-679C-454F-BDE9-0CFA55277B10}"/>
    <cellStyle name="Note 3 5 3" xfId="1213" xr:uid="{0384F516-AA87-4425-9084-43F5A2EEDC98}"/>
    <cellStyle name="Note 3 5 3 2" xfId="1214" xr:uid="{ECB95B51-4D97-4EB5-A091-98F30711CF4A}"/>
    <cellStyle name="Note 3 5 3 3" xfId="1215" xr:uid="{EAEC8419-A4B4-41AB-8961-4A39F07979C0}"/>
    <cellStyle name="Note 3 5 3 3 2" xfId="1216" xr:uid="{CA991507-5244-421D-A01F-E32B18FB42EA}"/>
    <cellStyle name="Note 3 5 3 4" xfId="1217" xr:uid="{CE688B58-20C6-494E-92AA-EC3D1AA05C5D}"/>
    <cellStyle name="Note 3 5 4" xfId="1218" xr:uid="{ADA78696-715E-45A4-A1A7-2D235C86A43A}"/>
    <cellStyle name="Note 3 5 5" xfId="1219" xr:uid="{3788A30E-E7A5-4233-B87E-D0A2284008AD}"/>
    <cellStyle name="Note 3 5 5 2" xfId="1220" xr:uid="{AB60C8E0-5439-4CE2-90DD-62F8E74D9D4F}"/>
    <cellStyle name="Note 3 5 6" xfId="1221" xr:uid="{04500841-0C22-4357-AD8B-18DAC89B596A}"/>
    <cellStyle name="Note 3 6" xfId="1222" xr:uid="{13BAF4F4-DF07-4723-9992-B5A091443371}"/>
    <cellStyle name="Note 3 6 2" xfId="1223" xr:uid="{91A36098-48B0-41E5-B98E-4FB7CE022C05}"/>
    <cellStyle name="Note 3 6 3" xfId="1224" xr:uid="{C345B7CD-A9BC-45BD-A01D-FA38DCE7CFFE}"/>
    <cellStyle name="Note 3 6 3 2" xfId="1225" xr:uid="{83464AF8-5548-43D8-9691-676ED2B3F405}"/>
    <cellStyle name="Note 3 6 4" xfId="1226" xr:uid="{971B3361-71AC-4A54-B4A9-C46D8BEED499}"/>
    <cellStyle name="Note 3 7" xfId="1227" xr:uid="{ED63597F-0772-4BCF-B0C1-9F11F3751100}"/>
    <cellStyle name="Note 3 7 2" xfId="1228" xr:uid="{EE1AC53F-B4B7-4602-9CB4-EF8CB52026E6}"/>
    <cellStyle name="Note 3 7 3" xfId="1229" xr:uid="{235ACB29-5913-49ED-8CB1-D03D896E12AD}"/>
    <cellStyle name="Note 3 7 3 2" xfId="1230" xr:uid="{F92C17F2-E093-4F9B-8AED-35F35D0DF72B}"/>
    <cellStyle name="Note 3 7 4" xfId="1231" xr:uid="{A01B27A1-14C7-4AE9-8BBF-BECEFE263EB1}"/>
    <cellStyle name="Note 3 8" xfId="1232" xr:uid="{FDBF3F54-1CBE-4BF2-BE3F-D614B8A8CC92}"/>
    <cellStyle name="Note 3 9" xfId="1233" xr:uid="{8B4972B4-54D0-4125-BAE3-975726575FB4}"/>
    <cellStyle name="Note 3 9 2" xfId="1234" xr:uid="{2CB744E1-8A38-4ECA-AD5E-2B1E91A86B41}"/>
    <cellStyle name="Note 4" xfId="1235" xr:uid="{BAE70715-1D56-49E3-8834-0578646D5283}"/>
    <cellStyle name="Note 4 2" xfId="1236" xr:uid="{9216951E-9DE3-4299-BC61-B8048C29D10C}"/>
    <cellStyle name="Note 4 2 2" xfId="1237" xr:uid="{1ADEE6E4-8A9A-4F91-A31B-F3E7DD5B1835}"/>
    <cellStyle name="Note 4 2 2 2" xfId="1238" xr:uid="{5D283533-744A-4EFB-BD71-4708095B63D7}"/>
    <cellStyle name="Note 4 2 2 3" xfId="1239" xr:uid="{B6DE484E-261D-4225-B74E-592368B7BDE3}"/>
    <cellStyle name="Note 4 2 2 3 2" xfId="1240" xr:uid="{70E748AF-A90D-4835-A0E4-853DA8F5B323}"/>
    <cellStyle name="Note 4 2 2 4" xfId="1241" xr:uid="{72AD7667-2704-42DB-9A9C-16C48283D521}"/>
    <cellStyle name="Note 4 2 3" xfId="1242" xr:uid="{86128C3D-2C80-46E2-B6AA-1107DDFD6EE0}"/>
    <cellStyle name="Note 4 2 3 2" xfId="1243" xr:uid="{56FA1E89-C4BD-4382-AF4C-21BE885664E6}"/>
    <cellStyle name="Note 4 2 3 3" xfId="1244" xr:uid="{2A143C39-8428-42CF-B1CF-570CADA4E9C8}"/>
    <cellStyle name="Note 4 2 3 3 2" xfId="1245" xr:uid="{6350FAB9-9599-404A-8BDE-3D340AAB7B54}"/>
    <cellStyle name="Note 4 2 3 4" xfId="1246" xr:uid="{923B6E58-B76A-495C-89C4-6EB83A2E5648}"/>
    <cellStyle name="Note 4 2 4" xfId="1247" xr:uid="{5A025A2A-91A9-4003-AAD8-EB1D1379F9AE}"/>
    <cellStyle name="Note 4 2 5" xfId="1248" xr:uid="{3A408EA5-F6A0-43DE-9675-C34E09E718FF}"/>
    <cellStyle name="Note 4 2 5 2" xfId="1249" xr:uid="{111C41A2-07AC-4CE9-943E-8AE7BD1E8A13}"/>
    <cellStyle name="Note 4 2 6" xfId="1250" xr:uid="{B7C97F55-8D65-4D9B-A7B6-CF2B4C3BF473}"/>
    <cellStyle name="Note 4 3" xfId="1251" xr:uid="{FC3A0EF1-54D3-442A-99B4-7954E43D92EE}"/>
    <cellStyle name="Note 4 3 2" xfId="1252" xr:uid="{CB10F0E2-18D2-43C6-958F-441F49D02CF8}"/>
    <cellStyle name="Note 4 3 3" xfId="1253" xr:uid="{9E3AEA63-B968-411E-90BC-E731CE569E24}"/>
    <cellStyle name="Note 4 3 3 2" xfId="1254" xr:uid="{88B9D67C-50F8-4436-B337-BC46A96839D9}"/>
    <cellStyle name="Note 4 3 4" xfId="1255" xr:uid="{832C06F9-4ADD-408F-A266-D7BFD2898250}"/>
    <cellStyle name="Note 4 4" xfId="1256" xr:uid="{50BDD165-CC3A-4A71-B0C5-CC9BD00228BC}"/>
    <cellStyle name="Note 4 4 2" xfId="1257" xr:uid="{42080E9B-7685-4006-AFBB-51AD34B9369F}"/>
    <cellStyle name="Note 4 4 3" xfId="1258" xr:uid="{BC090786-4BD8-4E6C-B943-FD934EA7B85B}"/>
    <cellStyle name="Note 4 4 3 2" xfId="1259" xr:uid="{0AC8267A-F43A-465C-B6BE-80438E788726}"/>
    <cellStyle name="Note 4 4 4" xfId="1260" xr:uid="{1ED6F7AF-0A55-46B4-A295-F012CB5D2ABD}"/>
    <cellStyle name="Note 4 5" xfId="1261" xr:uid="{A137CFD7-C8FA-482F-B42B-B3526284B29A}"/>
    <cellStyle name="Note 4 6" xfId="1262" xr:uid="{D6B4756B-0CE6-4421-B429-C919D52DD058}"/>
    <cellStyle name="Note 4 6 2" xfId="1263" xr:uid="{58688B5D-19FB-4E58-B7D3-AB0EA23786D2}"/>
    <cellStyle name="Note 4 7" xfId="1264" xr:uid="{91CF4F13-30D4-46B6-9866-58203A958009}"/>
    <cellStyle name="Note 5" xfId="1265" xr:uid="{65B80759-12DA-45F3-A341-17436C618015}"/>
    <cellStyle name="Note 5 2" xfId="1266" xr:uid="{F8FAFB8E-22DA-4125-B715-3BCF20BF4F78}"/>
    <cellStyle name="Note 5 2 2" xfId="1267" xr:uid="{1FE8A4A6-43B7-455F-BBBE-F0EC91C60B23}"/>
    <cellStyle name="Note 5 2 3" xfId="1268" xr:uid="{4FE82DCF-DEAF-426E-BF6D-0FDFAADA4152}"/>
    <cellStyle name="Note 5 2 3 2" xfId="1269" xr:uid="{3EE33742-F928-4E12-8C83-E7B790341F3B}"/>
    <cellStyle name="Note 5 2 4" xfId="1270" xr:uid="{D7330488-5435-4F0F-99F6-5055FA309347}"/>
    <cellStyle name="Note 5 3" xfId="1271" xr:uid="{06041804-3E04-4287-8EF5-22A484927E1F}"/>
    <cellStyle name="Note 5 3 2" xfId="1272" xr:uid="{68341834-60B7-4314-BF63-442C29B1B4F5}"/>
    <cellStyle name="Note 5 3 3" xfId="1273" xr:uid="{A5703758-0F37-475B-BC24-0A4950694A74}"/>
    <cellStyle name="Note 5 3 3 2" xfId="1274" xr:uid="{1B38D882-5F5B-4F66-820D-777E9018E0D9}"/>
    <cellStyle name="Note 5 3 4" xfId="1275" xr:uid="{22E386FE-A4C5-4484-8394-7FE02DD9914A}"/>
    <cellStyle name="Note 5 4" xfId="1276" xr:uid="{5178B3FC-BFD6-4E5A-8810-4FB5020DE474}"/>
    <cellStyle name="Note 5 5" xfId="1277" xr:uid="{8A4F77D2-E4DA-4807-AD97-B33051CC92FD}"/>
    <cellStyle name="Note 5 5 2" xfId="1278" xr:uid="{E555768F-103F-4627-9E0D-441AAF0A14A7}"/>
    <cellStyle name="Note 5 6" xfId="1279" xr:uid="{A8515865-C279-4E4D-8150-D634759F7441}"/>
    <cellStyle name="Note 6" xfId="28" xr:uid="{136C529A-70ED-47EE-9E84-7743BDE67659}"/>
    <cellStyle name="Output 2" xfId="1280" xr:uid="{2AA379B1-4F1E-496F-954F-2409B6BDD3D3}"/>
    <cellStyle name="Output 3" xfId="1281" xr:uid="{4B691F3C-7C14-442E-9C47-ABDDBF91DB82}"/>
    <cellStyle name="Percent" xfId="3" builtinId="5"/>
    <cellStyle name="Percent 2" xfId="1282" xr:uid="{19715CD6-B51E-4407-928E-AFF812BA2649}"/>
    <cellStyle name="Percent 2 2" xfId="1283" xr:uid="{784ED0D5-278A-4AD5-AC10-E56C7A0813A4}"/>
    <cellStyle name="Percent 2 2 2" xfId="1284" xr:uid="{D7756915-09DA-476D-A156-0A55B6574FA8}"/>
    <cellStyle name="Percent 2 2 2 2" xfId="1285" xr:uid="{114E4199-09E1-4C6F-B3EE-C08EA48861F6}"/>
    <cellStyle name="Percent 2 2 2 3" xfId="1286" xr:uid="{19919A9F-BDCF-49B0-83B5-32B7D0026A3D}"/>
    <cellStyle name="Percent 2 2 2 3 2" xfId="1287" xr:uid="{174AB6CD-5146-4A59-AB82-A17DA4B3E6D9}"/>
    <cellStyle name="Percent 2 2 3" xfId="1288" xr:uid="{3C5C2EAC-7625-46AD-A669-97F4F5B60F3B}"/>
    <cellStyle name="Percent 2 2 3 2" xfId="1289" xr:uid="{527C2DA7-96DB-436D-9919-ACCD9FA53616}"/>
    <cellStyle name="Percent 2 2 4" xfId="1290" xr:uid="{F58FB532-69E4-4AE3-997A-582ACE7C8D94}"/>
    <cellStyle name="Percent 2 2 5" xfId="1291" xr:uid="{BFE2C963-A1F8-4CDE-B522-509F42724DF1}"/>
    <cellStyle name="Percent 2 2 5 2" xfId="1292" xr:uid="{32DA9154-5401-4255-8A4E-EE6DBE8A92C2}"/>
    <cellStyle name="Percent 2 3" xfId="1293" xr:uid="{C58993A2-F29A-4947-81BA-A9A02B97D925}"/>
    <cellStyle name="Percent 2 3 2" xfId="1294" xr:uid="{28C8B00D-6437-4FF0-8F7C-4D6752F40C83}"/>
    <cellStyle name="Percent 2 3 3" xfId="1295" xr:uid="{74C28DE8-8068-46D7-994F-C92C65A8BDE9}"/>
    <cellStyle name="Percent 2 3 3 2" xfId="1296" xr:uid="{6E4393E8-4EFB-4326-BAE1-BF2676185C2D}"/>
    <cellStyle name="Percent 2 4" xfId="1297" xr:uid="{012AEE10-00F6-43DA-9759-DCACB50D6391}"/>
    <cellStyle name="Percent 2 4 2" xfId="1298" xr:uid="{F18FCDA7-6711-4E07-90C9-AFC17E434084}"/>
    <cellStyle name="Percent 2 5" xfId="1299" xr:uid="{446019A6-3252-4E17-9071-D2E08EEFD4BE}"/>
    <cellStyle name="Percent 2 6" xfId="1300" xr:uid="{72F85BEE-BFC9-4033-8CA3-8F21EF5C600A}"/>
    <cellStyle name="Percent 2 6 2" xfId="1301" xr:uid="{4DDCF3C9-BB71-4A94-AFDB-02BE2E7F4D65}"/>
    <cellStyle name="Percent 3" xfId="1402" xr:uid="{9D1ACF93-E6FF-4357-9F73-90628D9E290C}"/>
    <cellStyle name="Percent 4" xfId="1414" xr:uid="{CFDCC869-6012-49BD-BFBD-940D283D5B4A}"/>
    <cellStyle name="Result" xfId="1302" xr:uid="{59A744C5-1FB7-4F3F-8C88-C53CAD18D17B}"/>
    <cellStyle name="Result2" xfId="1303" xr:uid="{1751CA00-BF28-411E-83D8-5E7C0FC63568}"/>
    <cellStyle name="rowfield" xfId="1419" xr:uid="{6AE45395-7118-45CE-801E-F75A5521128D}"/>
    <cellStyle name="Style1" xfId="1304" xr:uid="{6F69FC0D-24CB-4459-A27E-57C8E9BE35A6}"/>
    <cellStyle name="Style1 2" xfId="1305" xr:uid="{909C4928-CD7C-4BB2-B822-869CE456BC6A}"/>
    <cellStyle name="Style1 2 2" xfId="1306" xr:uid="{DA8DCC16-75FE-42D7-8606-9D2034219FA1}"/>
    <cellStyle name="Style1 3" xfId="1307" xr:uid="{FB420CEA-19B1-416A-9138-525DB6FBFFEE}"/>
    <cellStyle name="Style1 4" xfId="1308" xr:uid="{F3F69E9E-45C3-464F-A3E3-C7FEA5E657CA}"/>
    <cellStyle name="Style2" xfId="1309" xr:uid="{FC1EBEF1-EEC9-481C-ADE0-31BFAD48975D}"/>
    <cellStyle name="Style2 2" xfId="1310" xr:uid="{4129A7C1-C06F-4C85-94E8-D4D2E5426142}"/>
    <cellStyle name="Style2 2 2" xfId="1311" xr:uid="{9258480C-724A-42A5-96C8-61043F0FEB46}"/>
    <cellStyle name="Style2 3" xfId="1312" xr:uid="{5C150319-2C6A-487D-A414-380524B5EC97}"/>
    <cellStyle name="Style2 4" xfId="1313" xr:uid="{EFA77528-BDF0-49A5-88BB-E0278F86C173}"/>
    <cellStyle name="Style3" xfId="1314" xr:uid="{7F6CE73B-4EB0-47CC-83E6-ACFB5F3E06D1}"/>
    <cellStyle name="Style3 2" xfId="1315" xr:uid="{265FEF75-8497-477A-929A-4B93CD959A68}"/>
    <cellStyle name="Style3 2 2" xfId="1316" xr:uid="{A3B4812F-B001-4A4F-B321-11105B5A2241}"/>
    <cellStyle name="Style3 3" xfId="1317" xr:uid="{2AB2F1DA-6E08-4B0E-98B2-ED1E382C2459}"/>
    <cellStyle name="Style3 4" xfId="1318" xr:uid="{561ABDD2-5F88-4729-81D6-9C454588D1D6}"/>
    <cellStyle name="Style4" xfId="1319" xr:uid="{3383A5B9-5C4D-4D26-8DF4-D9BE9300D5AE}"/>
    <cellStyle name="Style4 2" xfId="1320" xr:uid="{C77FB213-7D92-453B-B66C-C5F7B68909B7}"/>
    <cellStyle name="Style4 2 2" xfId="1321" xr:uid="{C14B9D18-63D5-4FD5-B6F6-8234816EDE96}"/>
    <cellStyle name="Style4 3" xfId="1322" xr:uid="{806CE2B1-912E-4B6F-99FE-093281DE9217}"/>
    <cellStyle name="Style4 4" xfId="1323" xr:uid="{C231FC59-F86E-47B2-BF92-01AE95D44470}"/>
    <cellStyle name="Style5" xfId="1324" xr:uid="{90B674DD-E5BD-46E3-8040-29E3A7124D56}"/>
    <cellStyle name="Style5 2" xfId="36" xr:uid="{C8CA64F1-8942-4C3E-9532-48CD8DA8AB1A}"/>
    <cellStyle name="Style5 2 2" xfId="1325" xr:uid="{A224BFB2-E972-48F8-A7CB-46BC4DCD058D}"/>
    <cellStyle name="Style5 3" xfId="1326" xr:uid="{57FD7932-78F7-42C7-AFAC-9E4DEBD51647}"/>
    <cellStyle name="Style5 3 2" xfId="1327" xr:uid="{7A66D21A-9DAA-47B6-AF89-94AFE62DC087}"/>
    <cellStyle name="Style5 4" xfId="1328" xr:uid="{D6D6817B-AACE-4267-BC11-6BAC6A285562}"/>
    <cellStyle name="Style5 5" xfId="1329" xr:uid="{653F663F-2986-44A7-BD31-0B7EA97A5177}"/>
    <cellStyle name="Style5 6" xfId="1330" xr:uid="{88EE39CC-C628-4286-9D05-6CB24C534E7B}"/>
    <cellStyle name="Style6" xfId="1331" xr:uid="{AD66AEDB-1B6A-4A89-8393-489C86AB00D0}"/>
    <cellStyle name="Style6 2" xfId="1332" xr:uid="{C1950B02-3410-4A76-8207-C2EE1900173D}"/>
    <cellStyle name="Style6 2 2" xfId="1333" xr:uid="{CF5DDF33-5A7B-4206-B821-CD712763DBB8}"/>
    <cellStyle name="Style6 3" xfId="1334" xr:uid="{FDEA1976-A313-40B4-9517-25197AC5C246}"/>
    <cellStyle name="Style6 4" xfId="1335" xr:uid="{B6EA7655-9C45-4203-97BA-EFC391EE0D06}"/>
    <cellStyle name="Style7" xfId="1336" xr:uid="{A2845798-45FC-4D47-8C3D-41B8683E6D85}"/>
    <cellStyle name="Style7 2" xfId="1337" xr:uid="{83014A63-00D0-4A74-8C3D-EE727396FA4E}"/>
    <cellStyle name="Style7 2 2" xfId="1338" xr:uid="{209DAD6E-9953-4EC3-9CEC-36F101B8FE28}"/>
    <cellStyle name="Style7 3" xfId="1339" xr:uid="{7E1F6A2D-50D3-4106-BAF1-8559AC1F45C6}"/>
    <cellStyle name="Style8" xfId="1340" xr:uid="{1E0B12CC-39DA-493D-9992-AE42C9E75F20}"/>
    <cellStyle name="Style8 2" xfId="1341" xr:uid="{37D5E818-D679-4300-8592-EF9C8A7707FD}"/>
    <cellStyle name="Style8 2 2" xfId="1342" xr:uid="{0AF806E9-7430-4856-AB92-6A69E4157E64}"/>
    <cellStyle name="Style8 3" xfId="1343" xr:uid="{41EBD7AE-0122-4AD1-BE96-073FF0F1A8FC}"/>
    <cellStyle name="Title 2" xfId="1344" xr:uid="{B0FB6276-ABF5-422A-97F9-69B8B2C7C619}"/>
    <cellStyle name="Title 3" xfId="1345" xr:uid="{808458AA-6930-49D9-9457-6AAD3A202A20}"/>
    <cellStyle name="Total 2" xfId="1346" xr:uid="{BA25756F-C02A-436E-99EF-B21E3258E29A}"/>
    <cellStyle name="Total 3" xfId="1347" xr:uid="{B664734A-30E2-4FB2-8AD4-65BFDB224283}"/>
    <cellStyle name="Warning Text 2" xfId="1396" xr:uid="{991F1FEB-E4D7-4A4A-B86A-22664CD80A5E}"/>
  </cellStyles>
  <dxfs count="63">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s>
  <tableStyles count="8" defaultTableStyle="TableStyleMedium2" defaultPivotStyle="PivotStyleLight16">
    <tableStyle name="Table Style 1" pivot="0" count="0" xr9:uid="{5C03126D-2856-49C8-BAEC-268402DB58AA}"/>
    <tableStyle name="TableStyleLight9 2" pivot="0" count="9" xr9:uid="{9B5874B0-0FE0-4F2D-81C3-4BDD06790574}">
      <tableStyleElement type="wholeTable" dxfId="62"/>
      <tableStyleElement type="headerRow" dxfId="61"/>
      <tableStyleElement type="totalRow" dxfId="60"/>
      <tableStyleElement type="firstColumn" dxfId="59"/>
      <tableStyleElement type="lastColumn" dxfId="58"/>
      <tableStyleElement type="firstRowStripe" dxfId="57"/>
      <tableStyleElement type="secondRowStripe" dxfId="56"/>
      <tableStyleElement type="firstColumnStripe" dxfId="55"/>
      <tableStyleElement type="secondColumnStripe" dxfId="54"/>
    </tableStyle>
    <tableStyle name="TableStyleLight9 3" pivot="0" count="9" xr9:uid="{433469AD-1295-4931-BB59-178CD0ED7EAE}">
      <tableStyleElement type="wholeTable" dxfId="53"/>
      <tableStyleElement type="headerRow" dxfId="52"/>
      <tableStyleElement type="totalRow" dxfId="51"/>
      <tableStyleElement type="firstColumn" dxfId="50"/>
      <tableStyleElement type="lastColumn" dxfId="49"/>
      <tableStyleElement type="firstRowStripe" dxfId="48"/>
      <tableStyleElement type="secondRowStripe" dxfId="47"/>
      <tableStyleElement type="firstColumnStripe" dxfId="46"/>
      <tableStyleElement type="secondColumnStripe" dxfId="45"/>
    </tableStyle>
    <tableStyle name="TableStyleLight9 4" pivot="0" count="9" xr9:uid="{D367F85B-F868-4541-BD62-2D41B08CA9FA}">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 name="TableStyleLight9 5" pivot="0" count="9" xr9:uid="{B5A262F1-5464-455B-8593-2130282F1C8F}">
      <tableStyleElement type="wholeTable" dxfId="35"/>
      <tableStyleElement type="headerRow" dxfId="34"/>
      <tableStyleElement type="totalRow" dxfId="33"/>
      <tableStyleElement type="firstColumn" dxfId="32"/>
      <tableStyleElement type="lastColumn" dxfId="31"/>
      <tableStyleElement type="firstRowStripe" dxfId="30"/>
      <tableStyleElement type="secondRowStripe" dxfId="29"/>
      <tableStyleElement type="firstColumnStripe" dxfId="28"/>
      <tableStyleElement type="secondColumnStripe" dxfId="27"/>
    </tableStyle>
    <tableStyle name="TableStyleLight9 6" pivot="0" count="9" xr9:uid="{6FED8581-D40A-46AD-9345-DAA8E8C223B9}">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 name="TableStyleLight9 7" pivot="0" count="9" xr9:uid="{4A9BCA60-488D-4DA3-9580-0318A89A7A4D}">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 name="TableStyleLight9 8" pivot="0" count="9" xr9:uid="{738021F0-7EB8-438E-B2F7-04C4FC4EAB17}">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education.gov.au/selected-higher-education-statistics-2019-student-data"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sheetPr>
    <tabColor rgb="FF009999"/>
  </sheetPr>
  <dimension ref="A1:O21"/>
  <sheetViews>
    <sheetView showGridLines="0" tabSelected="1" zoomScaleNormal="100" zoomScaleSheetLayoutView="130" workbookViewId="0">
      <selection activeCell="E35" sqref="E35"/>
    </sheetView>
  </sheetViews>
  <sheetFormatPr defaultRowHeight="15"/>
  <cols>
    <col min="1" max="1" width="6.42578125" customWidth="1"/>
    <col min="2" max="2" width="9.140625" style="20"/>
    <col min="3" max="3" width="10" style="20" bestFit="1" customWidth="1"/>
    <col min="4" max="4" width="9.85546875" style="20" customWidth="1"/>
    <col min="5" max="5" width="11.140625" style="20" customWidth="1"/>
    <col min="6" max="7" width="9.140625" style="20"/>
    <col min="8" max="10" width="9.140625" style="3"/>
    <col min="14" max="14" width="15.85546875" customWidth="1"/>
  </cols>
  <sheetData>
    <row r="1" spans="1:14" ht="15.75" thickBot="1">
      <c r="A1" s="2"/>
      <c r="B1" s="357" t="s">
        <v>57</v>
      </c>
      <c r="C1" s="357"/>
      <c r="D1" s="357"/>
      <c r="E1" s="357"/>
      <c r="F1" s="357"/>
      <c r="G1" s="357"/>
      <c r="H1" s="357"/>
      <c r="I1" s="357"/>
      <c r="J1" s="357"/>
      <c r="K1" s="357"/>
      <c r="L1" s="357"/>
      <c r="M1" s="357"/>
      <c r="N1" s="357"/>
    </row>
    <row r="2" spans="1:14" ht="24.75" thickBot="1">
      <c r="B2" s="135" t="s">
        <v>2</v>
      </c>
      <c r="C2" s="15" t="s">
        <v>4</v>
      </c>
      <c r="D2" s="211" t="s">
        <v>186</v>
      </c>
      <c r="E2" s="211" t="s">
        <v>187</v>
      </c>
      <c r="F2" s="15" t="s">
        <v>5</v>
      </c>
      <c r="G2" s="15" t="s">
        <v>6</v>
      </c>
      <c r="H2"/>
      <c r="J2"/>
    </row>
    <row r="3" spans="1:14">
      <c r="B3" s="212">
        <v>2008</v>
      </c>
      <c r="C3" s="213">
        <v>525</v>
      </c>
      <c r="D3" s="215">
        <v>0.62</v>
      </c>
      <c r="E3" s="215">
        <v>0.92366400226134204</v>
      </c>
      <c r="F3" s="214">
        <f>E3-D3</f>
        <v>0.30366400226134205</v>
      </c>
      <c r="G3" s="216">
        <f>D3/E3</f>
        <v>0.67123975653711443</v>
      </c>
      <c r="H3"/>
      <c r="I3"/>
      <c r="J3"/>
    </row>
    <row r="4" spans="1:14">
      <c r="B4" s="212">
        <v>2009</v>
      </c>
      <c r="C4" s="213">
        <v>579</v>
      </c>
      <c r="D4" s="215">
        <v>0.67200000000000004</v>
      </c>
      <c r="E4" s="215">
        <v>0.92676191805898145</v>
      </c>
      <c r="F4" s="214">
        <f>E4-D4</f>
        <v>0.25476191805898141</v>
      </c>
      <c r="G4" s="216">
        <f>D4/E4</f>
        <v>0.72510532306662201</v>
      </c>
      <c r="H4"/>
      <c r="I4"/>
      <c r="J4"/>
    </row>
    <row r="5" spans="1:14">
      <c r="B5" s="212">
        <v>2010</v>
      </c>
      <c r="C5" s="213">
        <v>731</v>
      </c>
      <c r="D5" s="215">
        <v>0.72799999999999998</v>
      </c>
      <c r="E5" s="215">
        <v>0.95117900044490578</v>
      </c>
      <c r="F5" s="214">
        <f>E5-D5</f>
        <v>0.2231790004449058</v>
      </c>
      <c r="G5" s="216">
        <f>D5/E5</f>
        <v>0.76536592971405404</v>
      </c>
      <c r="H5"/>
      <c r="I5"/>
      <c r="J5"/>
    </row>
    <row r="6" spans="1:14">
      <c r="B6" s="212">
        <v>2011</v>
      </c>
      <c r="C6" s="213">
        <v>742</v>
      </c>
      <c r="D6" s="215">
        <v>0.70099999999999996</v>
      </c>
      <c r="E6" s="215">
        <v>0.94597329585382994</v>
      </c>
      <c r="F6" s="214">
        <f>E6-D6</f>
        <v>0.24497329585382999</v>
      </c>
      <c r="G6" s="216">
        <f>D6/E6</f>
        <v>0.74103571746946773</v>
      </c>
      <c r="H6"/>
      <c r="I6"/>
      <c r="J6"/>
    </row>
    <row r="7" spans="1:14">
      <c r="B7" s="212">
        <v>2012</v>
      </c>
      <c r="C7" s="213">
        <v>911</v>
      </c>
      <c r="D7" s="215">
        <v>0.81599999999999995</v>
      </c>
      <c r="E7" s="215">
        <v>0.97959183673469397</v>
      </c>
      <c r="F7" s="214">
        <f>E7-D7</f>
        <v>0.16359183673469402</v>
      </c>
      <c r="G7" s="216">
        <f>D7/E7</f>
        <v>0.83299999999999985</v>
      </c>
      <c r="H7"/>
      <c r="I7"/>
      <c r="J7"/>
    </row>
    <row r="8" spans="1:14">
      <c r="B8" s="212">
        <v>2013</v>
      </c>
      <c r="C8" s="213">
        <v>986</v>
      </c>
      <c r="D8" s="215">
        <v>0.77100000000000002</v>
      </c>
      <c r="E8" s="215">
        <v>0.98200100000000001</v>
      </c>
      <c r="F8" s="214">
        <f>E8-D8</f>
        <v>0.21100099999999999</v>
      </c>
      <c r="G8" s="216">
        <f>D8/E8</f>
        <v>0.78513158336905975</v>
      </c>
      <c r="H8"/>
      <c r="I8"/>
      <c r="J8"/>
    </row>
    <row r="9" spans="1:14">
      <c r="B9" s="212">
        <v>2014</v>
      </c>
      <c r="C9" s="213">
        <v>1053</v>
      </c>
      <c r="D9" s="215">
        <v>0.79600000000000004</v>
      </c>
      <c r="E9" s="215">
        <v>0.98199999999999998</v>
      </c>
      <c r="F9" s="214">
        <f>E9-D9</f>
        <v>0.18599999999999994</v>
      </c>
      <c r="G9" s="216">
        <f>D9/E9</f>
        <v>0.81059063136456222</v>
      </c>
      <c r="H9"/>
      <c r="I9"/>
      <c r="J9"/>
    </row>
    <row r="10" spans="1:14">
      <c r="B10" s="212">
        <v>2015</v>
      </c>
      <c r="C10" s="213">
        <v>1100</v>
      </c>
      <c r="D10" s="215">
        <v>0.82199999999999995</v>
      </c>
      <c r="E10" s="215">
        <v>0.98099999999999998</v>
      </c>
      <c r="F10" s="214">
        <f>E10-D10</f>
        <v>0.15900000000000003</v>
      </c>
      <c r="G10" s="216">
        <f>D10/E10</f>
        <v>0.8379204892966361</v>
      </c>
      <c r="H10"/>
      <c r="I10"/>
      <c r="J10"/>
    </row>
    <row r="11" spans="1:14">
      <c r="B11" s="212">
        <v>2016</v>
      </c>
      <c r="C11" s="213">
        <v>1211</v>
      </c>
      <c r="D11" s="215">
        <v>0.90500000000000003</v>
      </c>
      <c r="E11" s="215">
        <v>0.96199999999999997</v>
      </c>
      <c r="F11" s="214">
        <f>E11-D11</f>
        <v>5.699999999999994E-2</v>
      </c>
      <c r="G11" s="216">
        <f>D11/E11</f>
        <v>0.94074844074844077</v>
      </c>
      <c r="H11"/>
      <c r="I11"/>
      <c r="J11"/>
    </row>
    <row r="12" spans="1:14">
      <c r="B12" s="212">
        <v>2017</v>
      </c>
      <c r="C12" s="213">
        <v>1331</v>
      </c>
      <c r="D12" s="215">
        <v>0.94</v>
      </c>
      <c r="E12" s="215">
        <v>0.93400000000000005</v>
      </c>
      <c r="F12" s="214">
        <f>E12-D12</f>
        <v>-5.9999999999998943E-3</v>
      </c>
      <c r="G12" s="216">
        <f>D12/E12</f>
        <v>1.0064239828693788</v>
      </c>
      <c r="H12"/>
      <c r="I12"/>
      <c r="J12"/>
    </row>
    <row r="13" spans="1:14" s="126" customFormat="1">
      <c r="B13" s="217">
        <v>2018</v>
      </c>
      <c r="C13" s="218">
        <v>1499</v>
      </c>
      <c r="D13" s="219">
        <v>1</v>
      </c>
      <c r="E13" s="219">
        <v>0.92100000000000004</v>
      </c>
      <c r="F13" s="214">
        <f>E13-D13</f>
        <v>-7.8999999999999959E-2</v>
      </c>
      <c r="G13" s="216">
        <f>D13/E13</f>
        <v>1.0857763300760044</v>
      </c>
    </row>
    <row r="14" spans="1:14" ht="15.75" thickBot="1">
      <c r="B14" s="220">
        <v>2019</v>
      </c>
      <c r="C14" s="221">
        <v>1570</v>
      </c>
      <c r="D14" s="223">
        <v>0.999</v>
      </c>
      <c r="E14" s="223">
        <v>0.91800000000000004</v>
      </c>
      <c r="F14" s="222">
        <f>E14-D14</f>
        <v>-8.0999999999999961E-2</v>
      </c>
      <c r="G14" s="224">
        <f>D14/E14</f>
        <v>1.088235294117647</v>
      </c>
      <c r="H14"/>
      <c r="I14"/>
      <c r="J14"/>
    </row>
    <row r="15" spans="1:14">
      <c r="B15" s="16" t="s">
        <v>218</v>
      </c>
      <c r="C15" s="19"/>
      <c r="D15" s="19"/>
      <c r="E15" s="19"/>
      <c r="F15" s="19"/>
      <c r="G15" s="19"/>
      <c r="H15"/>
      <c r="I15"/>
      <c r="J15"/>
    </row>
    <row r="16" spans="1:14">
      <c r="B16" s="17" t="s">
        <v>56</v>
      </c>
      <c r="C16" s="19"/>
      <c r="D16" s="19"/>
      <c r="E16" s="19"/>
      <c r="F16" s="19"/>
      <c r="G16" s="19"/>
      <c r="H16"/>
      <c r="I16"/>
      <c r="J16"/>
    </row>
    <row r="17" spans="2:15" ht="37.5" customHeight="1">
      <c r="B17" s="356" t="s">
        <v>185</v>
      </c>
      <c r="C17" s="356"/>
      <c r="D17" s="356"/>
      <c r="E17" s="356"/>
      <c r="F17" s="356"/>
      <c r="G17" s="356"/>
      <c r="H17" s="356"/>
      <c r="I17" s="356"/>
      <c r="J17" s="356"/>
      <c r="K17" s="356"/>
      <c r="L17" s="356"/>
      <c r="M17" s="356"/>
      <c r="N17" s="356"/>
      <c r="O17" s="18"/>
    </row>
    <row r="18" spans="2:15">
      <c r="B18" s="111" t="s">
        <v>116</v>
      </c>
      <c r="C18" s="19"/>
      <c r="D18" s="19"/>
      <c r="E18" s="19"/>
      <c r="F18" s="19"/>
      <c r="G18" s="19"/>
      <c r="H18"/>
      <c r="I18"/>
      <c r="J18"/>
    </row>
    <row r="19" spans="2:15" ht="14.25" customHeight="1">
      <c r="B19" s="29" t="s">
        <v>222</v>
      </c>
      <c r="C19" s="337"/>
      <c r="D19" s="337"/>
      <c r="E19" s="337"/>
      <c r="F19" s="337"/>
      <c r="G19" s="337"/>
      <c r="H19" s="337"/>
      <c r="I19" s="337"/>
      <c r="J19" s="337"/>
      <c r="K19" s="337"/>
      <c r="L19" s="337"/>
      <c r="M19" s="337"/>
      <c r="N19" s="337"/>
    </row>
    <row r="20" spans="2:15">
      <c r="B20" s="19"/>
      <c r="C20" s="19"/>
      <c r="D20" s="19"/>
      <c r="E20" s="19"/>
      <c r="F20" s="19"/>
      <c r="G20" s="19"/>
      <c r="H20"/>
      <c r="I20"/>
      <c r="J20"/>
    </row>
    <row r="21" spans="2:15">
      <c r="B21" s="179"/>
      <c r="C21" s="19"/>
      <c r="D21" s="19"/>
      <c r="E21" s="19"/>
      <c r="F21" s="19"/>
      <c r="G21" s="19"/>
      <c r="H21"/>
      <c r="I21"/>
      <c r="J21"/>
    </row>
  </sheetData>
  <mergeCells count="2">
    <mergeCell ref="B17:N17"/>
    <mergeCell ref="B1:N1"/>
  </mergeCells>
  <pageMargins left="0.7" right="0.7" top="0.75" bottom="0.75" header="0.3" footer="0.3"/>
  <pageSetup paperSize="9" scale="96" orientation="landscape" r:id="rId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sheetPr>
    <tabColor rgb="FF009999"/>
  </sheetPr>
  <dimension ref="A1:M24"/>
  <sheetViews>
    <sheetView showGridLines="0" zoomScaleNormal="100" zoomScaleSheetLayoutView="205" workbookViewId="0">
      <selection activeCell="G37" sqref="G37"/>
    </sheetView>
  </sheetViews>
  <sheetFormatPr defaultRowHeight="15"/>
  <cols>
    <col min="2" max="2" width="10" customWidth="1"/>
    <col min="3" max="3" width="19.85546875" bestFit="1" customWidth="1"/>
    <col min="7" max="7" width="10.7109375" customWidth="1"/>
  </cols>
  <sheetData>
    <row r="1" spans="1:13">
      <c r="A1" s="2" t="s">
        <v>0</v>
      </c>
      <c r="B1" s="139" t="s">
        <v>136</v>
      </c>
      <c r="G1" s="2"/>
      <c r="M1" s="2"/>
    </row>
    <row r="2" spans="1:13" ht="24.75">
      <c r="B2" s="43" t="s">
        <v>2</v>
      </c>
      <c r="C2" s="43" t="s">
        <v>31</v>
      </c>
    </row>
    <row r="3" spans="1:13">
      <c r="B3" s="45">
        <v>2008</v>
      </c>
      <c r="C3" s="48">
        <v>7</v>
      </c>
    </row>
    <row r="4" spans="1:13">
      <c r="B4" s="45">
        <v>2009</v>
      </c>
      <c r="C4" s="48">
        <v>5</v>
      </c>
    </row>
    <row r="5" spans="1:13">
      <c r="B5" s="45">
        <v>2010</v>
      </c>
      <c r="C5" s="158">
        <v>1</v>
      </c>
    </row>
    <row r="6" spans="1:13">
      <c r="B6" s="45">
        <v>2011</v>
      </c>
      <c r="C6" s="158">
        <v>1</v>
      </c>
    </row>
    <row r="7" spans="1:13">
      <c r="B7" s="45">
        <v>2012</v>
      </c>
      <c r="C7" s="158">
        <v>6</v>
      </c>
    </row>
    <row r="8" spans="1:13">
      <c r="B8" s="45">
        <v>2013</v>
      </c>
      <c r="C8" s="158">
        <v>8</v>
      </c>
    </row>
    <row r="9" spans="1:13">
      <c r="B9" s="45">
        <v>2014</v>
      </c>
      <c r="C9" s="158">
        <v>7</v>
      </c>
    </row>
    <row r="10" spans="1:13">
      <c r="B10" s="45">
        <v>2015</v>
      </c>
      <c r="C10" s="158">
        <v>9</v>
      </c>
    </row>
    <row r="11" spans="1:13">
      <c r="B11" s="45">
        <v>2016</v>
      </c>
      <c r="C11" s="158">
        <v>8</v>
      </c>
    </row>
    <row r="12" spans="1:13">
      <c r="B12" s="45">
        <v>2017</v>
      </c>
      <c r="C12" s="158">
        <v>10</v>
      </c>
    </row>
    <row r="13" spans="1:13" s="126" customFormat="1">
      <c r="B13" s="45">
        <v>2018</v>
      </c>
      <c r="C13" s="158">
        <v>14</v>
      </c>
    </row>
    <row r="14" spans="1:13">
      <c r="B14" s="284">
        <v>2019</v>
      </c>
      <c r="C14" s="294">
        <v>17</v>
      </c>
    </row>
    <row r="15" spans="1:13">
      <c r="B15" s="16" t="s">
        <v>218</v>
      </c>
      <c r="C15" s="5"/>
    </row>
    <row r="16" spans="1:13">
      <c r="B16" s="16" t="s">
        <v>162</v>
      </c>
      <c r="C16" s="5"/>
    </row>
    <row r="17" spans="2:7" hidden="1"/>
    <row r="18" spans="2:7" hidden="1">
      <c r="B18" t="s">
        <v>32</v>
      </c>
    </row>
    <row r="19" spans="2:7" hidden="1">
      <c r="B19" s="9"/>
      <c r="C19" s="9">
        <v>2012</v>
      </c>
      <c r="D19" s="9">
        <v>2015</v>
      </c>
      <c r="E19" s="9">
        <v>2016</v>
      </c>
      <c r="F19" s="9">
        <v>2017</v>
      </c>
      <c r="G19" s="9">
        <v>2018</v>
      </c>
    </row>
    <row r="20" spans="2:7" hidden="1">
      <c r="B20" s="8" t="s">
        <v>33</v>
      </c>
      <c r="C20" s="4">
        <v>76</v>
      </c>
      <c r="D20" s="4">
        <v>1239</v>
      </c>
      <c r="E20" s="4">
        <v>1159</v>
      </c>
      <c r="F20" s="4">
        <v>1373</v>
      </c>
      <c r="G20" s="4">
        <v>1758</v>
      </c>
    </row>
    <row r="21" spans="2:7" hidden="1">
      <c r="B21" s="8" t="s">
        <v>34</v>
      </c>
      <c r="C21" s="4">
        <v>96</v>
      </c>
      <c r="D21" s="4">
        <v>69</v>
      </c>
      <c r="E21" s="4">
        <v>94</v>
      </c>
      <c r="F21" s="4">
        <v>161</v>
      </c>
      <c r="G21" s="4">
        <v>109</v>
      </c>
    </row>
    <row r="22" spans="2:7" hidden="1">
      <c r="B22" s="10" t="s">
        <v>35</v>
      </c>
      <c r="C22" s="11">
        <v>172</v>
      </c>
      <c r="D22" s="11">
        <v>1308</v>
      </c>
      <c r="E22" s="11">
        <v>1253</v>
      </c>
      <c r="F22" s="11">
        <v>1534</v>
      </c>
      <c r="G22" s="11">
        <v>1867</v>
      </c>
    </row>
    <row r="23" spans="2:7" hidden="1">
      <c r="B23" s="12" t="s">
        <v>36</v>
      </c>
    </row>
    <row r="24" spans="2:7" hidden="1"/>
  </sheetData>
  <hyperlinks>
    <hyperlink ref="A1" location="Index!A1" display="Index" xr:uid="{2AD6B92C-F70E-4EA9-9667-A7A51149540D}"/>
  </hyperlinks>
  <pageMargins left="0.7" right="0.7" top="0.75" bottom="0.75" header="0.3" footer="0.3"/>
  <pageSetup paperSize="9" orientation="landscape" r:id="rId1"/>
  <headerFooter>
    <oddFooter>&amp;L&amp;1#&amp;"Calibri"&amp;11&amp;K000000OFFICIAL: 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sheetPr>
    <tabColor rgb="FF009999"/>
  </sheetPr>
  <dimension ref="A1:N8"/>
  <sheetViews>
    <sheetView showGridLines="0" zoomScaleNormal="100" zoomScaleSheetLayoutView="205" workbookViewId="0">
      <selection activeCell="G24" sqref="G24"/>
    </sheetView>
  </sheetViews>
  <sheetFormatPr defaultRowHeight="15"/>
  <cols>
    <col min="3" max="3" width="18.85546875" customWidth="1"/>
    <col min="4" max="4" width="19.28515625" customWidth="1"/>
    <col min="11" max="11" width="12.28515625" customWidth="1"/>
  </cols>
  <sheetData>
    <row r="1" spans="1:14">
      <c r="A1" s="2"/>
      <c r="B1" s="140" t="s">
        <v>135</v>
      </c>
      <c r="N1" s="2"/>
    </row>
    <row r="2" spans="1:14" ht="36">
      <c r="B2" s="249" t="s">
        <v>2</v>
      </c>
      <c r="C2" s="249" t="s">
        <v>37</v>
      </c>
      <c r="D2" s="249" t="s">
        <v>38</v>
      </c>
    </row>
    <row r="3" spans="1:14">
      <c r="B3" s="345">
        <v>2018</v>
      </c>
      <c r="C3" s="346">
        <v>373</v>
      </c>
      <c r="D3" s="347">
        <v>0.21</v>
      </c>
    </row>
    <row r="4" spans="1:14" s="126" customFormat="1">
      <c r="B4" s="348">
        <v>2019</v>
      </c>
      <c r="C4" s="349">
        <v>517</v>
      </c>
      <c r="D4" s="350">
        <v>0.28999999999999998</v>
      </c>
    </row>
    <row r="5" spans="1:14">
      <c r="B5" s="16" t="s">
        <v>7</v>
      </c>
      <c r="C5" s="327"/>
      <c r="D5" s="327"/>
      <c r="E5" s="19"/>
      <c r="F5" s="19"/>
    </row>
    <row r="6" spans="1:14">
      <c r="B6" s="17" t="s">
        <v>39</v>
      </c>
      <c r="C6" s="328"/>
      <c r="D6" s="328"/>
      <c r="E6" s="19"/>
      <c r="F6" s="19"/>
    </row>
    <row r="7" spans="1:14" ht="15" customHeight="1">
      <c r="B7" s="326" t="s">
        <v>180</v>
      </c>
      <c r="C7" s="325"/>
      <c r="D7" s="325"/>
      <c r="E7" s="325"/>
      <c r="F7" s="325"/>
      <c r="G7" s="325"/>
      <c r="H7" s="325"/>
      <c r="I7" s="325"/>
      <c r="J7" s="325"/>
      <c r="K7" s="325"/>
    </row>
    <row r="8" spans="1:14">
      <c r="C8" s="190"/>
      <c r="D8" s="190"/>
      <c r="E8" s="190"/>
      <c r="F8" s="190"/>
      <c r="G8" s="190"/>
      <c r="H8" s="190"/>
    </row>
  </sheetData>
  <pageMargins left="0.7" right="0.7" top="0.75" bottom="0.75" header="0.3" footer="0.3"/>
  <pageSetup paperSize="9" orientation="landscape" r:id="rId1"/>
  <headerFooter>
    <oddFooter>&amp;L&amp;1#&amp;"Calibri"&amp;11&amp;K000000OFFICIAL: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sheetPr>
    <tabColor theme="6" tint="-0.249977111117893"/>
    <pageSetUpPr fitToPage="1"/>
  </sheetPr>
  <dimension ref="A1:N9"/>
  <sheetViews>
    <sheetView showGridLines="0" zoomScaleNormal="100" zoomScaleSheetLayoutView="205" workbookViewId="0">
      <selection activeCell="B1" sqref="B1:G1"/>
    </sheetView>
  </sheetViews>
  <sheetFormatPr defaultRowHeight="15"/>
  <cols>
    <col min="1" max="1" width="6.28515625" customWidth="1"/>
    <col min="2" max="2" width="8" customWidth="1"/>
    <col min="3" max="3" width="12.140625" customWidth="1"/>
    <col min="4" max="4" width="11.7109375" bestFit="1" customWidth="1"/>
    <col min="5" max="5" width="16.140625" bestFit="1" customWidth="1"/>
    <col min="6" max="6" width="15.42578125" customWidth="1"/>
    <col min="7" max="7" width="13.42578125" customWidth="1"/>
    <col min="8" max="8" width="11.140625" customWidth="1"/>
  </cols>
  <sheetData>
    <row r="1" spans="1:14" s="126" customFormat="1">
      <c r="B1" s="338" t="s">
        <v>224</v>
      </c>
      <c r="C1" s="339"/>
      <c r="D1" s="339"/>
      <c r="E1" s="339"/>
      <c r="F1" s="339"/>
      <c r="G1" s="339"/>
      <c r="H1" s="132"/>
    </row>
    <row r="2" spans="1:14">
      <c r="A2" s="2"/>
      <c r="B2" s="140" t="s">
        <v>67</v>
      </c>
      <c r="N2" s="2"/>
    </row>
    <row r="3" spans="1:14" ht="36">
      <c r="B3" s="249" t="s">
        <v>2</v>
      </c>
      <c r="C3" s="249" t="s">
        <v>3</v>
      </c>
      <c r="D3" s="249" t="s">
        <v>92</v>
      </c>
      <c r="E3" s="249" t="s">
        <v>89</v>
      </c>
      <c r="F3" s="249" t="s">
        <v>60</v>
      </c>
    </row>
    <row r="4" spans="1:14">
      <c r="B4" s="345">
        <v>2006</v>
      </c>
      <c r="C4" s="351">
        <v>0.56399999999999995</v>
      </c>
      <c r="D4" s="341">
        <v>0.86399999999999999</v>
      </c>
      <c r="E4" s="341">
        <f>C4-D4</f>
        <v>-0.30000000000000004</v>
      </c>
      <c r="F4" s="352">
        <f>C4/D4</f>
        <v>0.65277777777777768</v>
      </c>
    </row>
    <row r="5" spans="1:14">
      <c r="B5" s="258">
        <v>2011</v>
      </c>
      <c r="C5" s="341">
        <v>0.61499999999999999</v>
      </c>
      <c r="D5" s="341">
        <v>0.88300000000000001</v>
      </c>
      <c r="E5" s="341">
        <f t="shared" ref="E5:E6" si="0">C5-D5</f>
        <v>-0.26800000000000002</v>
      </c>
      <c r="F5" s="352">
        <f t="shared" ref="F5:F6" si="1">C5/D5</f>
        <v>0.69648924122310307</v>
      </c>
    </row>
    <row r="6" spans="1:14">
      <c r="B6" s="353">
        <v>2016</v>
      </c>
      <c r="C6" s="344">
        <v>0.71299999999999997</v>
      </c>
      <c r="D6" s="344">
        <v>0.90500000000000003</v>
      </c>
      <c r="E6" s="344">
        <f t="shared" si="0"/>
        <v>-0.19200000000000006</v>
      </c>
      <c r="F6" s="354">
        <f t="shared" si="1"/>
        <v>0.78784530386740326</v>
      </c>
    </row>
    <row r="7" spans="1:14" ht="24.95" customHeight="1">
      <c r="B7" s="367" t="s">
        <v>158</v>
      </c>
      <c r="C7" s="367"/>
      <c r="D7" s="367"/>
      <c r="E7" s="367"/>
      <c r="F7" s="367"/>
      <c r="G7" s="367"/>
      <c r="H7" s="19"/>
    </row>
    <row r="9" spans="1:14">
      <c r="B9" s="190"/>
    </row>
  </sheetData>
  <mergeCells count="1">
    <mergeCell ref="B7:G7"/>
  </mergeCells>
  <pageMargins left="0.7" right="0.7" top="0.75" bottom="0.75" header="0.3" footer="0.3"/>
  <pageSetup paperSize="9" orientation="landscape" r:id="rId1"/>
  <headerFooter>
    <oddFooter>&amp;L&amp;1#&amp;"Calibri"&amp;11&amp;K000000OFFICIAL: Sensitive</oddFooter>
  </headerFooter>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054D-3450-4E01-B83A-03F16DBA4FF4}">
  <sheetPr>
    <tabColor rgb="FF009999"/>
    <pageSetUpPr fitToPage="1"/>
  </sheetPr>
  <dimension ref="A1:J17"/>
  <sheetViews>
    <sheetView showGridLines="0" zoomScaleNormal="100" zoomScaleSheetLayoutView="145" workbookViewId="0">
      <selection activeCell="M23" sqref="M23"/>
    </sheetView>
  </sheetViews>
  <sheetFormatPr defaultRowHeight="15"/>
  <cols>
    <col min="3" max="3" width="10.42578125" customWidth="1"/>
    <col min="4" max="4" width="12.42578125" customWidth="1"/>
  </cols>
  <sheetData>
    <row r="1" spans="1:10" ht="15.75" thickBot="1">
      <c r="A1" s="2"/>
      <c r="B1" s="141" t="s">
        <v>68</v>
      </c>
      <c r="C1" s="122"/>
      <c r="D1" s="122"/>
    </row>
    <row r="2" spans="1:10" ht="25.5" thickBot="1">
      <c r="A2" s="2"/>
      <c r="B2" s="116" t="s">
        <v>2</v>
      </c>
      <c r="C2" s="116" t="s">
        <v>3</v>
      </c>
      <c r="D2" s="116" t="s">
        <v>92</v>
      </c>
    </row>
    <row r="3" spans="1:10">
      <c r="A3" s="2"/>
      <c r="B3" s="72">
        <v>2010</v>
      </c>
      <c r="C3" s="127">
        <v>0.50900000000000001</v>
      </c>
      <c r="D3" s="127">
        <v>0.77099999999999991</v>
      </c>
    </row>
    <row r="4" spans="1:10">
      <c r="A4" s="2"/>
      <c r="B4" s="72">
        <v>2011</v>
      </c>
      <c r="C4" s="127">
        <v>0.55799999999999994</v>
      </c>
      <c r="D4" s="127">
        <v>0.77300000000000002</v>
      </c>
    </row>
    <row r="5" spans="1:10">
      <c r="A5" s="126"/>
      <c r="B5" s="142">
        <v>2012</v>
      </c>
      <c r="C5" s="127">
        <v>0.52200000000000002</v>
      </c>
      <c r="D5" s="127">
        <v>0.7609999999999999</v>
      </c>
    </row>
    <row r="6" spans="1:10">
      <c r="A6" s="126"/>
      <c r="B6" s="142">
        <v>2013</v>
      </c>
      <c r="C6" s="127">
        <v>0.58200000000000007</v>
      </c>
      <c r="D6" s="127">
        <v>0.79200000000000004</v>
      </c>
    </row>
    <row r="7" spans="1:10">
      <c r="A7" s="126"/>
      <c r="B7" s="142">
        <v>2014</v>
      </c>
      <c r="C7" s="127">
        <v>0.59699999999999998</v>
      </c>
      <c r="D7" s="127">
        <v>0.80099999999999993</v>
      </c>
    </row>
    <row r="8" spans="1:10">
      <c r="A8" s="126"/>
      <c r="B8" s="142">
        <v>2015</v>
      </c>
      <c r="C8" s="127">
        <v>0.65700000000000003</v>
      </c>
      <c r="D8" s="127">
        <v>0.81499999999999995</v>
      </c>
    </row>
    <row r="9" spans="1:10">
      <c r="A9" s="126"/>
      <c r="B9" s="142">
        <v>2016</v>
      </c>
      <c r="C9" s="127">
        <v>0.65599999999999992</v>
      </c>
      <c r="D9" s="127">
        <v>0.82099999999999995</v>
      </c>
    </row>
    <row r="10" spans="1:10" s="126" customFormat="1">
      <c r="B10" s="142">
        <v>2017</v>
      </c>
      <c r="C10" s="127">
        <v>0.63400000000000001</v>
      </c>
      <c r="D10" s="127">
        <v>0.80799999999999994</v>
      </c>
    </row>
    <row r="11" spans="1:10" s="126" customFormat="1">
      <c r="B11" s="142">
        <v>2018</v>
      </c>
      <c r="C11" s="196">
        <v>0.628</v>
      </c>
      <c r="D11" s="196">
        <v>0.80200000000000005</v>
      </c>
    </row>
    <row r="12" spans="1:10" ht="15.75" thickBot="1">
      <c r="A12" s="126"/>
      <c r="B12" s="295">
        <v>2019</v>
      </c>
      <c r="C12" s="197">
        <v>0.58799999999999997</v>
      </c>
      <c r="D12" s="197">
        <v>0.78200000000000003</v>
      </c>
    </row>
    <row r="13" spans="1:10" s="126" customFormat="1">
      <c r="B13" s="16" t="s">
        <v>218</v>
      </c>
      <c r="C13" s="296"/>
      <c r="D13" s="296"/>
    </row>
    <row r="14" spans="1:10" ht="57" customHeight="1">
      <c r="A14" s="126"/>
      <c r="B14" s="368" t="s">
        <v>178</v>
      </c>
      <c r="C14" s="368"/>
      <c r="D14" s="368"/>
      <c r="E14" s="368"/>
      <c r="F14" s="368"/>
      <c r="G14" s="368"/>
      <c r="H14" s="368"/>
      <c r="I14" s="368"/>
      <c r="J14" s="368"/>
    </row>
    <row r="15" spans="1:10" ht="96" customHeight="1">
      <c r="A15" s="126"/>
      <c r="B15" s="368" t="s">
        <v>163</v>
      </c>
      <c r="C15" s="368"/>
      <c r="D15" s="368"/>
      <c r="E15" s="368"/>
      <c r="F15" s="368"/>
      <c r="G15" s="368"/>
      <c r="H15" s="368"/>
      <c r="I15" s="368"/>
      <c r="J15" s="368"/>
    </row>
    <row r="16" spans="1:10">
      <c r="A16" s="126"/>
      <c r="B16" s="40" t="s">
        <v>140</v>
      </c>
      <c r="C16" s="14"/>
      <c r="D16" s="14"/>
    </row>
    <row r="17" spans="1:5">
      <c r="A17" s="26"/>
      <c r="B17" s="29" t="s">
        <v>223</v>
      </c>
      <c r="C17" s="26"/>
      <c r="D17" s="26"/>
      <c r="E17" s="26"/>
    </row>
  </sheetData>
  <mergeCells count="2">
    <mergeCell ref="B15:J15"/>
    <mergeCell ref="B14:J14"/>
  </mergeCells>
  <pageMargins left="0.7" right="0.7" top="0.75" bottom="0.75" header="0.3" footer="0.3"/>
  <pageSetup paperSize="9" orientation="landscape" r:id="rId1"/>
  <headerFooter>
    <oddFooter>&amp;L&amp;1#&amp;"Calibri"&amp;11&amp;K000000OFFICIAL: Sensitive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sheetPr>
    <tabColor rgb="FF009999"/>
  </sheetPr>
  <dimension ref="A1:N14"/>
  <sheetViews>
    <sheetView showGridLines="0" zoomScaleNormal="100" zoomScaleSheetLayoutView="265" workbookViewId="0">
      <selection activeCell="F23" sqref="F23"/>
    </sheetView>
  </sheetViews>
  <sheetFormatPr defaultRowHeight="15"/>
  <cols>
    <col min="3" max="3" width="21.7109375" bestFit="1" customWidth="1"/>
  </cols>
  <sheetData>
    <row r="1" spans="1:14">
      <c r="A1" s="2"/>
      <c r="B1" s="136" t="s">
        <v>69</v>
      </c>
      <c r="C1" s="23"/>
    </row>
    <row r="2" spans="1:14" ht="11.25" customHeight="1">
      <c r="B2" s="52" t="s">
        <v>2</v>
      </c>
      <c r="C2" s="53" t="s">
        <v>41</v>
      </c>
      <c r="N2" s="2"/>
    </row>
    <row r="3" spans="1:14">
      <c r="B3" s="54">
        <v>2011</v>
      </c>
      <c r="C3" s="163">
        <v>272</v>
      </c>
    </row>
    <row r="4" spans="1:14">
      <c r="B4" s="54">
        <v>2012</v>
      </c>
      <c r="C4" s="163">
        <v>354</v>
      </c>
    </row>
    <row r="5" spans="1:14">
      <c r="B5" s="54">
        <v>2013</v>
      </c>
      <c r="C5" s="163">
        <v>380</v>
      </c>
    </row>
    <row r="6" spans="1:14">
      <c r="B6" s="54">
        <v>2014</v>
      </c>
      <c r="C6" s="163">
        <v>512</v>
      </c>
    </row>
    <row r="7" spans="1:14">
      <c r="B7" s="54">
        <v>2015</v>
      </c>
      <c r="C7" s="163">
        <v>560</v>
      </c>
    </row>
    <row r="8" spans="1:14">
      <c r="B8" s="54">
        <v>2016</v>
      </c>
      <c r="C8" s="163">
        <v>570</v>
      </c>
    </row>
    <row r="9" spans="1:14">
      <c r="B9" s="54">
        <v>2017</v>
      </c>
      <c r="C9" s="163">
        <v>523</v>
      </c>
    </row>
    <row r="10" spans="1:14" s="126" customFormat="1">
      <c r="A10" s="132"/>
      <c r="B10" s="54">
        <v>2018</v>
      </c>
      <c r="C10" s="163">
        <v>594</v>
      </c>
      <c r="D10" s="132"/>
      <c r="E10" s="132"/>
    </row>
    <row r="11" spans="1:14">
      <c r="A11" s="132"/>
      <c r="B11" s="52">
        <v>2019</v>
      </c>
      <c r="C11" s="243">
        <v>688</v>
      </c>
      <c r="D11" s="132"/>
      <c r="E11" s="132"/>
    </row>
    <row r="12" spans="1:14">
      <c r="A12" s="132"/>
      <c r="B12" s="267" t="s">
        <v>179</v>
      </c>
      <c r="C12" s="55"/>
      <c r="D12" s="132"/>
      <c r="E12" s="132"/>
    </row>
    <row r="13" spans="1:14">
      <c r="B13" s="56" t="s">
        <v>42</v>
      </c>
      <c r="C13" s="51"/>
    </row>
    <row r="14" spans="1:14">
      <c r="B14" s="29"/>
      <c r="C14" s="19"/>
    </row>
  </sheetData>
  <pageMargins left="0.7" right="0.7" top="0.75" bottom="0.75" header="0.3" footer="0.3"/>
  <pageSetup paperSize="9" orientation="landscape" r:id="rId1"/>
  <headerFooter>
    <oddFooter>&amp;L&amp;1#&amp;"Calibri"&amp;11&amp;K000000OFFICIAL: Sensitive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6682-9CF4-4FE2-B02B-5D6215CFE6BE}">
  <sheetPr>
    <tabColor rgb="FF009999"/>
  </sheetPr>
  <dimension ref="A1:K39"/>
  <sheetViews>
    <sheetView showGridLines="0" zoomScaleNormal="100" zoomScaleSheetLayoutView="190" workbookViewId="0">
      <selection activeCell="J34" sqref="J34"/>
    </sheetView>
  </sheetViews>
  <sheetFormatPr defaultRowHeight="15"/>
  <cols>
    <col min="2" max="2" width="33.140625" customWidth="1"/>
    <col min="5" max="5" width="9.140625" style="126"/>
    <col min="6" max="6" width="2.5703125" style="126" customWidth="1"/>
  </cols>
  <sheetData>
    <row r="1" spans="1:11">
      <c r="A1" s="2"/>
      <c r="B1" s="144" t="s">
        <v>151</v>
      </c>
      <c r="C1" s="58"/>
      <c r="D1" s="58"/>
      <c r="E1" s="155"/>
      <c r="F1" s="58"/>
      <c r="G1" s="23"/>
      <c r="H1" s="23"/>
      <c r="I1" s="23"/>
    </row>
    <row r="2" spans="1:11" ht="15" customHeight="1">
      <c r="A2" s="2"/>
      <c r="B2" s="60" t="s">
        <v>1</v>
      </c>
      <c r="C2" s="373" t="s">
        <v>8</v>
      </c>
      <c r="D2" s="373"/>
      <c r="E2" s="373"/>
      <c r="F2" s="189"/>
      <c r="G2" s="373" t="s">
        <v>43</v>
      </c>
      <c r="H2" s="373"/>
      <c r="I2" s="373"/>
      <c r="J2" s="132"/>
      <c r="K2" s="132"/>
    </row>
    <row r="3" spans="1:11">
      <c r="A3" s="126"/>
      <c r="B3" s="156" t="s">
        <v>2</v>
      </c>
      <c r="C3" s="157">
        <v>2009</v>
      </c>
      <c r="D3" s="157">
        <v>2018</v>
      </c>
      <c r="E3" s="157">
        <v>2019</v>
      </c>
      <c r="F3" s="154"/>
      <c r="G3" s="157">
        <v>2009</v>
      </c>
      <c r="H3" s="157">
        <v>2018</v>
      </c>
      <c r="I3" s="157">
        <v>2019</v>
      </c>
      <c r="J3" s="132"/>
      <c r="K3" s="132"/>
    </row>
    <row r="4" spans="1:11">
      <c r="A4" s="126"/>
      <c r="B4" s="57" t="s">
        <v>44</v>
      </c>
      <c r="C4" s="71">
        <v>0.60854092526690395</v>
      </c>
      <c r="D4" s="77">
        <v>0.65200000000000002</v>
      </c>
      <c r="E4" s="329">
        <v>0.628</v>
      </c>
      <c r="F4" s="77"/>
      <c r="G4" s="71">
        <v>0.72532913899568918</v>
      </c>
      <c r="H4" s="77">
        <v>0.752</v>
      </c>
      <c r="I4" s="330">
        <v>0.753</v>
      </c>
      <c r="J4" s="132"/>
      <c r="K4" s="132"/>
    </row>
    <row r="5" spans="1:11">
      <c r="A5" s="126"/>
      <c r="B5" s="168" t="s">
        <v>82</v>
      </c>
      <c r="C5" s="169">
        <v>9.6085409252669035E-2</v>
      </c>
      <c r="D5" s="171">
        <v>0.155</v>
      </c>
      <c r="E5" s="331">
        <v>0.17299999999999999</v>
      </c>
      <c r="F5" s="171"/>
      <c r="G5" s="169">
        <v>7.9721542584178032E-2</v>
      </c>
      <c r="H5" s="171">
        <v>0.08</v>
      </c>
      <c r="I5" s="290">
        <v>8.1000000000000003E-2</v>
      </c>
      <c r="J5" s="132"/>
      <c r="K5" s="132"/>
    </row>
    <row r="6" spans="1:11">
      <c r="A6" s="126"/>
      <c r="B6" s="168" t="s">
        <v>45</v>
      </c>
      <c r="C6" s="169">
        <v>0.28825622775800713</v>
      </c>
      <c r="D6" s="171">
        <v>0.32900000000000001</v>
      </c>
      <c r="E6" s="331">
        <v>0.29799999999999999</v>
      </c>
      <c r="F6" s="171"/>
      <c r="G6" s="169">
        <v>0.46353256437143192</v>
      </c>
      <c r="H6" s="171">
        <v>0.55100000000000005</v>
      </c>
      <c r="I6" s="290">
        <v>0.54400000000000004</v>
      </c>
      <c r="J6" s="132"/>
      <c r="K6" s="132"/>
    </row>
    <row r="7" spans="1:11">
      <c r="A7" s="126"/>
      <c r="B7" s="172" t="s">
        <v>46</v>
      </c>
      <c r="C7" s="169">
        <v>0.22419928825622776</v>
      </c>
      <c r="D7" s="173">
        <v>0.16800000000000001</v>
      </c>
      <c r="E7" s="332">
        <v>0.157</v>
      </c>
      <c r="F7" s="173"/>
      <c r="G7" s="169">
        <v>0.18207503204007922</v>
      </c>
      <c r="H7" s="173">
        <v>0.121</v>
      </c>
      <c r="I7" s="290">
        <v>0.128</v>
      </c>
      <c r="J7" s="132"/>
      <c r="K7" s="132"/>
    </row>
    <row r="8" spans="1:11">
      <c r="A8" s="126"/>
      <c r="B8" s="57" t="s">
        <v>47</v>
      </c>
      <c r="C8" s="71">
        <v>0.3914590747330961</v>
      </c>
      <c r="D8" s="71">
        <f>1-D4</f>
        <v>0.34799999999999998</v>
      </c>
      <c r="E8" s="333">
        <v>0.372</v>
      </c>
      <c r="F8" s="71"/>
      <c r="G8" s="71">
        <v>0.27467086100431087</v>
      </c>
      <c r="H8" s="71">
        <v>0.248</v>
      </c>
      <c r="I8" s="330">
        <v>0.246</v>
      </c>
      <c r="J8" s="132"/>
      <c r="K8" s="132"/>
    </row>
    <row r="9" spans="1:11">
      <c r="A9" s="126"/>
      <c r="B9" s="168" t="s">
        <v>48</v>
      </c>
      <c r="C9" s="169">
        <v>0.18505338078291814</v>
      </c>
      <c r="D9" s="169">
        <v>0.247</v>
      </c>
      <c r="E9" s="334">
        <v>0.29199999999999998</v>
      </c>
      <c r="F9" s="169"/>
      <c r="G9" s="169">
        <v>0.12181055574973786</v>
      </c>
      <c r="H9" s="169">
        <v>0.19800000000000001</v>
      </c>
      <c r="I9" s="290">
        <v>0.19500000000000001</v>
      </c>
      <c r="J9" s="132"/>
      <c r="K9" s="132"/>
    </row>
    <row r="10" spans="1:11">
      <c r="A10" s="126"/>
      <c r="B10" s="168" t="s">
        <v>138</v>
      </c>
      <c r="C10" s="169">
        <f>C8-C9</f>
        <v>0.20640569395017797</v>
      </c>
      <c r="D10" s="170">
        <f>D8-D9</f>
        <v>0.10099999999999998</v>
      </c>
      <c r="E10" s="170">
        <v>0.08</v>
      </c>
      <c r="F10" s="170"/>
      <c r="G10" s="170">
        <v>0.152860305254573</v>
      </c>
      <c r="H10" s="170">
        <v>4.9999999999999989E-2</v>
      </c>
      <c r="I10" s="93">
        <v>5.0999999999999997E-2</v>
      </c>
      <c r="J10" s="132"/>
      <c r="K10" s="132"/>
    </row>
    <row r="11" spans="1:11">
      <c r="A11" s="126"/>
      <c r="B11" s="369" t="s">
        <v>221</v>
      </c>
      <c r="C11" s="369"/>
      <c r="D11" s="370"/>
      <c r="E11" s="165"/>
      <c r="F11" s="80"/>
    </row>
    <row r="12" spans="1:11" ht="13.5" customHeight="1">
      <c r="A12" s="126"/>
      <c r="B12" s="371" t="s">
        <v>76</v>
      </c>
      <c r="C12" s="371"/>
      <c r="D12" s="371"/>
      <c r="E12" s="166"/>
      <c r="F12" s="133"/>
    </row>
    <row r="13" spans="1:11">
      <c r="A13" s="126"/>
      <c r="B13" s="66" t="s">
        <v>77</v>
      </c>
      <c r="C13" s="66"/>
      <c r="D13" s="66"/>
      <c r="E13" s="66"/>
      <c r="F13" s="133"/>
    </row>
    <row r="14" spans="1:11">
      <c r="A14" s="126"/>
      <c r="B14" s="66" t="s">
        <v>154</v>
      </c>
      <c r="C14" s="66"/>
      <c r="D14" s="66"/>
      <c r="E14" s="66"/>
      <c r="F14" s="66"/>
    </row>
    <row r="15" spans="1:11">
      <c r="A15" s="126"/>
      <c r="B15" s="372" t="s">
        <v>78</v>
      </c>
      <c r="C15" s="372"/>
      <c r="D15" s="372"/>
      <c r="E15" s="167"/>
      <c r="F15" s="134"/>
    </row>
    <row r="16" spans="1:11">
      <c r="A16" s="126"/>
      <c r="B16" s="67" t="s">
        <v>119</v>
      </c>
      <c r="C16" s="126"/>
      <c r="D16" s="126"/>
    </row>
    <row r="17" spans="1:5">
      <c r="A17" s="126"/>
      <c r="B17" s="13"/>
      <c r="C17" s="126"/>
      <c r="D17" s="126"/>
    </row>
    <row r="20" spans="1:5">
      <c r="B20" s="168"/>
      <c r="D20" s="225"/>
      <c r="E20" s="225"/>
    </row>
    <row r="21" spans="1:5">
      <c r="A21" s="126"/>
      <c r="B21" s="168"/>
      <c r="C21" s="126"/>
      <c r="D21" s="225"/>
      <c r="E21" s="225"/>
    </row>
    <row r="22" spans="1:5">
      <c r="B22" s="168"/>
      <c r="C22" s="126"/>
      <c r="D22" s="225"/>
      <c r="E22" s="225"/>
    </row>
    <row r="23" spans="1:5">
      <c r="B23" s="168"/>
      <c r="C23" s="126"/>
      <c r="D23" s="225"/>
      <c r="E23" s="225"/>
    </row>
    <row r="24" spans="1:5">
      <c r="B24" s="172"/>
      <c r="C24" s="126"/>
      <c r="D24" s="225"/>
      <c r="E24" s="225"/>
    </row>
    <row r="25" spans="1:5">
      <c r="B25" s="172"/>
      <c r="C25" s="126"/>
      <c r="D25" s="225"/>
      <c r="E25" s="225"/>
    </row>
    <row r="26" spans="1:5">
      <c r="B26" s="168"/>
      <c r="C26" s="126"/>
      <c r="D26" s="225"/>
      <c r="E26" s="225"/>
    </row>
    <row r="27" spans="1:5">
      <c r="B27" s="168"/>
      <c r="C27" s="126"/>
      <c r="D27" s="225"/>
      <c r="E27" s="225"/>
    </row>
    <row r="28" spans="1:5">
      <c r="B28" s="168"/>
      <c r="C28" s="126"/>
      <c r="D28" s="225"/>
      <c r="E28" s="225"/>
    </row>
    <row r="29" spans="1:5">
      <c r="B29" s="168"/>
      <c r="C29" s="126"/>
      <c r="D29" s="225"/>
      <c r="E29" s="225"/>
    </row>
    <row r="30" spans="1:5">
      <c r="B30" s="172"/>
      <c r="C30" s="126"/>
      <c r="D30" s="126"/>
    </row>
    <row r="31" spans="1:5">
      <c r="B31" s="172"/>
      <c r="C31" s="126"/>
      <c r="D31" s="126"/>
    </row>
    <row r="32" spans="1:5">
      <c r="C32" s="126"/>
      <c r="D32" s="126"/>
    </row>
    <row r="33" spans="2:4">
      <c r="C33" s="126"/>
      <c r="D33" s="126"/>
    </row>
    <row r="34" spans="2:4">
      <c r="B34" s="168"/>
      <c r="C34" s="126"/>
      <c r="D34" s="126"/>
    </row>
    <row r="35" spans="2:4">
      <c r="B35" s="168"/>
      <c r="C35" s="126"/>
      <c r="D35" s="126"/>
    </row>
    <row r="36" spans="2:4">
      <c r="C36" s="126"/>
      <c r="D36" s="126"/>
    </row>
    <row r="37" spans="2:4">
      <c r="C37" s="126"/>
      <c r="D37" s="126"/>
    </row>
    <row r="38" spans="2:4">
      <c r="B38" s="168"/>
      <c r="C38" s="126"/>
      <c r="D38" s="126"/>
    </row>
    <row r="39" spans="2:4">
      <c r="B39" s="168"/>
      <c r="C39" s="126"/>
      <c r="D39" s="126"/>
    </row>
  </sheetData>
  <mergeCells count="5">
    <mergeCell ref="B11:D11"/>
    <mergeCell ref="B12:D12"/>
    <mergeCell ref="B15:D15"/>
    <mergeCell ref="G2:I2"/>
    <mergeCell ref="C2:E2"/>
  </mergeCells>
  <pageMargins left="0.7" right="0.7" top="0.75" bottom="0.75" header="0.3" footer="0.3"/>
  <pageSetup paperSize="9" orientation="landscape" r:id="rId1"/>
  <headerFooter>
    <oddFooter>&amp;L&amp;1#&amp;"Calibri"&amp;11&amp;K000000OFFICIAL: Sensitive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sheetPr>
    <tabColor theme="6" tint="-0.249977111117893"/>
  </sheetPr>
  <dimension ref="A1:J12"/>
  <sheetViews>
    <sheetView showGridLines="0" zoomScaleNormal="100" zoomScaleSheetLayoutView="235" workbookViewId="0">
      <selection activeCell="E27" sqref="E27"/>
    </sheetView>
  </sheetViews>
  <sheetFormatPr defaultRowHeight="15"/>
  <cols>
    <col min="2" max="2" width="38.42578125" style="68" customWidth="1"/>
    <col min="3" max="3" width="14.7109375" style="68" customWidth="1"/>
    <col min="4" max="4" width="12.28515625" style="68" customWidth="1"/>
    <col min="6" max="6" width="12.42578125" customWidth="1"/>
    <col min="9" max="9" width="9.28515625" customWidth="1"/>
    <col min="19" max="19" width="9.140625" customWidth="1"/>
  </cols>
  <sheetData>
    <row r="1" spans="1:10" s="126" customFormat="1">
      <c r="B1" s="338" t="s">
        <v>224</v>
      </c>
      <c r="C1" s="339"/>
      <c r="D1" s="339"/>
      <c r="E1" s="339"/>
      <c r="F1" s="339"/>
      <c r="G1" s="339"/>
      <c r="H1" s="339"/>
      <c r="I1" s="339"/>
      <c r="J1" s="339"/>
    </row>
    <row r="2" spans="1:10">
      <c r="A2" s="2"/>
      <c r="B2" s="153" t="s">
        <v>112</v>
      </c>
      <c r="C2" s="69"/>
      <c r="D2" s="69"/>
      <c r="E2" s="69"/>
      <c r="F2" s="69"/>
    </row>
    <row r="3" spans="1:10" ht="36" customHeight="1">
      <c r="B3" s="70" t="s">
        <v>114</v>
      </c>
      <c r="C3" s="62" t="s">
        <v>4</v>
      </c>
      <c r="D3" s="62" t="s">
        <v>91</v>
      </c>
      <c r="E3" s="62" t="s">
        <v>3</v>
      </c>
      <c r="F3" s="62" t="s">
        <v>92</v>
      </c>
    </row>
    <row r="4" spans="1:10">
      <c r="B4" s="100" t="s">
        <v>109</v>
      </c>
      <c r="C4" s="105">
        <v>3820</v>
      </c>
      <c r="D4" s="105">
        <v>447769</v>
      </c>
      <c r="E4" s="103">
        <v>0.53772522522522526</v>
      </c>
      <c r="F4" s="103">
        <v>0.75809018477822887</v>
      </c>
    </row>
    <row r="5" spans="1:10">
      <c r="B5" s="100" t="s">
        <v>113</v>
      </c>
      <c r="C5" s="105">
        <v>1186</v>
      </c>
      <c r="D5" s="105">
        <v>78515</v>
      </c>
      <c r="E5" s="103">
        <v>0.1669481981981982</v>
      </c>
      <c r="F5" s="103">
        <v>0.13292892285500479</v>
      </c>
    </row>
    <row r="6" spans="1:10">
      <c r="B6" s="100" t="s">
        <v>110</v>
      </c>
      <c r="C6" s="105">
        <v>1842</v>
      </c>
      <c r="D6" s="105">
        <v>58834</v>
      </c>
      <c r="E6" s="107">
        <v>0.25929054054054052</v>
      </c>
      <c r="F6" s="107">
        <v>9.9608230876282899E-2</v>
      </c>
      <c r="G6" s="80"/>
      <c r="H6" s="80"/>
      <c r="I6" s="80"/>
    </row>
    <row r="7" spans="1:10">
      <c r="B7" s="101" t="s">
        <v>111</v>
      </c>
      <c r="C7" s="106">
        <v>256</v>
      </c>
      <c r="D7" s="106">
        <v>5536</v>
      </c>
      <c r="E7" s="104">
        <v>3.6036036036036112E-2</v>
      </c>
      <c r="F7" s="104">
        <v>9.3726614904834308E-3</v>
      </c>
      <c r="G7" s="66"/>
      <c r="H7" s="66"/>
      <c r="I7" s="66"/>
    </row>
    <row r="8" spans="1:10">
      <c r="B8" s="109" t="s">
        <v>148</v>
      </c>
      <c r="C8" s="102"/>
      <c r="D8" s="102"/>
      <c r="E8" s="66"/>
      <c r="F8" s="66"/>
      <c r="G8" s="66"/>
    </row>
    <row r="9" spans="1:10">
      <c r="B9" s="108" t="s">
        <v>115</v>
      </c>
    </row>
    <row r="10" spans="1:10">
      <c r="B10" s="67" t="s">
        <v>40</v>
      </c>
    </row>
    <row r="12" spans="1:10">
      <c r="B12" s="190"/>
    </row>
  </sheetData>
  <pageMargins left="0.7" right="0.7" top="0.75" bottom="0.75" header="0.3" footer="0.3"/>
  <pageSetup paperSize="9" orientation="landscape" r:id="rId1"/>
  <headerFooter>
    <oddFooter>&amp;L&amp;1#&amp;"Calibri"&amp;11&amp;K000000OFFICIAL: Sensitive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A067-605F-4248-B242-598011FAB09C}">
  <sheetPr>
    <tabColor rgb="FF009999"/>
    <pageSetUpPr fitToPage="1"/>
  </sheetPr>
  <dimension ref="A1:P57"/>
  <sheetViews>
    <sheetView showGridLines="0" topLeftCell="A16" zoomScaleNormal="100" zoomScaleSheetLayoutView="190" workbookViewId="0">
      <selection activeCell="H32" sqref="H32"/>
    </sheetView>
  </sheetViews>
  <sheetFormatPr defaultRowHeight="15"/>
  <cols>
    <col min="3" max="3" width="15" customWidth="1"/>
    <col min="4" max="4" width="15.85546875" customWidth="1"/>
    <col min="5" max="5" width="15.28515625" customWidth="1"/>
    <col min="6" max="6" width="16.5703125" customWidth="1"/>
    <col min="7" max="7" width="15.5703125" customWidth="1"/>
    <col min="8" max="8" width="16.5703125" customWidth="1"/>
    <col min="9" max="9" width="20.5703125" customWidth="1"/>
    <col min="10" max="10" width="20.7109375" customWidth="1"/>
    <col min="11" max="11" width="15.42578125" customWidth="1"/>
    <col min="12" max="12" width="14.28515625" customWidth="1"/>
    <col min="13" max="13" width="16.5703125" customWidth="1"/>
  </cols>
  <sheetData>
    <row r="1" spans="1:10" hidden="1">
      <c r="A1" s="2" t="s">
        <v>0</v>
      </c>
      <c r="B1" s="136" t="s">
        <v>182</v>
      </c>
      <c r="C1" s="23"/>
      <c r="D1" s="23"/>
      <c r="E1" s="23"/>
      <c r="F1" s="23"/>
      <c r="G1" s="112"/>
      <c r="H1" s="112"/>
      <c r="I1" s="112"/>
      <c r="J1" s="112"/>
    </row>
    <row r="2" spans="1:10" ht="48" hidden="1">
      <c r="A2" s="132"/>
      <c r="B2" s="52" t="s">
        <v>2</v>
      </c>
      <c r="C2" s="162" t="s">
        <v>155</v>
      </c>
      <c r="D2" s="162" t="s">
        <v>120</v>
      </c>
      <c r="E2" s="162" t="s">
        <v>122</v>
      </c>
      <c r="F2" s="162" t="s">
        <v>123</v>
      </c>
      <c r="G2" s="162" t="s">
        <v>156</v>
      </c>
      <c r="H2" s="162" t="s">
        <v>121</v>
      </c>
      <c r="I2" s="162" t="s">
        <v>124</v>
      </c>
      <c r="J2" s="162" t="s">
        <v>125</v>
      </c>
    </row>
    <row r="3" spans="1:10" hidden="1">
      <c r="A3" s="132"/>
      <c r="B3" s="374" t="s">
        <v>127</v>
      </c>
      <c r="C3" s="374"/>
      <c r="D3" s="374"/>
      <c r="E3" s="374"/>
      <c r="F3" s="374"/>
      <c r="G3" s="374"/>
      <c r="H3" s="374"/>
      <c r="I3" s="374"/>
      <c r="J3" s="374"/>
    </row>
    <row r="4" spans="1:10" hidden="1">
      <c r="A4" s="152"/>
      <c r="B4" s="61">
        <v>2016</v>
      </c>
      <c r="C4" s="128">
        <v>3474</v>
      </c>
      <c r="D4" s="128">
        <v>585</v>
      </c>
      <c r="E4" s="127">
        <v>0.44464354281325996</v>
      </c>
      <c r="F4" s="127">
        <v>7.4875207986688855E-2</v>
      </c>
      <c r="G4" s="128">
        <v>157351</v>
      </c>
      <c r="H4" s="128">
        <v>38451</v>
      </c>
      <c r="I4" s="127">
        <v>0.26202370604240977</v>
      </c>
      <c r="J4" s="127">
        <v>6.4029294513773011E-2</v>
      </c>
    </row>
    <row r="5" spans="1:10" hidden="1">
      <c r="A5" s="152"/>
      <c r="B5" s="61">
        <v>2017</v>
      </c>
      <c r="C5" s="128">
        <v>3849</v>
      </c>
      <c r="D5" s="128">
        <v>672</v>
      </c>
      <c r="E5" s="127">
        <v>0.48028450212128776</v>
      </c>
      <c r="F5" s="127">
        <v>8.3853256800598949E-2</v>
      </c>
      <c r="G5" s="128">
        <v>149225</v>
      </c>
      <c r="H5" s="128">
        <v>39160</v>
      </c>
      <c r="I5" s="127">
        <v>0.24173978123947021</v>
      </c>
      <c r="J5" s="127">
        <v>6.3437961690987796E-2</v>
      </c>
    </row>
    <row r="6" spans="1:10" s="126" customFormat="1" hidden="1">
      <c r="A6" s="132"/>
      <c r="B6" s="61">
        <v>2018</v>
      </c>
      <c r="C6" s="128">
        <v>3615</v>
      </c>
      <c r="D6" s="128">
        <v>731</v>
      </c>
      <c r="E6" s="127">
        <v>0.44580096189419166</v>
      </c>
      <c r="F6" s="127">
        <v>9.0146750524109018E-2</v>
      </c>
      <c r="G6" s="128">
        <v>128125</v>
      </c>
      <c r="H6" s="128">
        <v>38843</v>
      </c>
      <c r="I6" s="127">
        <v>0.20236504521920973</v>
      </c>
      <c r="J6" s="127">
        <v>6.1349974255217661E-2</v>
      </c>
    </row>
    <row r="7" spans="1:10" hidden="1">
      <c r="A7" s="132"/>
      <c r="B7" s="184">
        <v>2019</v>
      </c>
      <c r="C7" s="185">
        <v>5425</v>
      </c>
      <c r="D7" s="185"/>
      <c r="E7" s="181"/>
      <c r="F7" s="181"/>
      <c r="G7" s="185">
        <v>126679</v>
      </c>
      <c r="H7" s="185"/>
      <c r="I7" s="181"/>
      <c r="J7" s="181"/>
    </row>
    <row r="8" spans="1:10" hidden="1">
      <c r="A8" s="132"/>
      <c r="B8" s="375" t="s">
        <v>126</v>
      </c>
      <c r="C8" s="375"/>
      <c r="D8" s="375"/>
      <c r="E8" s="375"/>
      <c r="F8" s="375"/>
      <c r="G8" s="375"/>
      <c r="H8" s="375"/>
      <c r="I8" s="375"/>
      <c r="J8" s="375"/>
    </row>
    <row r="9" spans="1:10" hidden="1">
      <c r="A9" s="152"/>
      <c r="B9" s="61">
        <v>2016</v>
      </c>
      <c r="C9" s="129">
        <v>231</v>
      </c>
      <c r="D9" s="130">
        <v>56</v>
      </c>
      <c r="E9" s="127">
        <v>2.9566107769102776E-2</v>
      </c>
      <c r="F9" s="127">
        <v>7.1675412773582487E-3</v>
      </c>
      <c r="G9" s="131">
        <v>20315</v>
      </c>
      <c r="H9" s="130">
        <v>6690</v>
      </c>
      <c r="I9" s="127">
        <v>3.3828902188429398E-2</v>
      </c>
      <c r="J9" s="127">
        <v>1.1140307932099074E-2</v>
      </c>
    </row>
    <row r="10" spans="1:10" hidden="1">
      <c r="A10" s="152"/>
      <c r="B10" s="61">
        <v>2017</v>
      </c>
      <c r="C10" s="129">
        <v>256</v>
      </c>
      <c r="D10" s="130">
        <v>63</v>
      </c>
      <c r="E10" s="127">
        <v>3.1944097828799603E-2</v>
      </c>
      <c r="F10" s="127">
        <v>7.8612428250561511E-3</v>
      </c>
      <c r="G10" s="131">
        <v>20411</v>
      </c>
      <c r="H10" s="130">
        <v>6807</v>
      </c>
      <c r="I10" s="127">
        <v>3.3065174567792434E-2</v>
      </c>
      <c r="J10" s="127">
        <v>1.1027124750524869E-2</v>
      </c>
    </row>
    <row r="11" spans="1:10" s="126" customFormat="1" hidden="1">
      <c r="A11" s="152"/>
      <c r="B11" s="61">
        <v>2018</v>
      </c>
      <c r="C11" s="182">
        <v>287</v>
      </c>
      <c r="D11" s="130">
        <v>60</v>
      </c>
      <c r="E11" s="127">
        <v>3.539277346158589E-2</v>
      </c>
      <c r="F11" s="127">
        <v>7.3991860895301518E-3</v>
      </c>
      <c r="G11" s="183">
        <v>19855</v>
      </c>
      <c r="H11" s="130">
        <v>5678</v>
      </c>
      <c r="I11" s="127">
        <v>3.1359671983043194E-2</v>
      </c>
      <c r="J11" s="127">
        <v>8.9680290868657392E-3</v>
      </c>
    </row>
    <row r="12" spans="1:10" hidden="1">
      <c r="A12" s="152"/>
      <c r="B12" s="184">
        <v>2019</v>
      </c>
      <c r="C12" s="186"/>
      <c r="D12" s="187"/>
      <c r="E12" s="181"/>
      <c r="F12" s="181"/>
      <c r="G12" s="188"/>
      <c r="H12" s="187"/>
      <c r="I12" s="181"/>
      <c r="J12" s="181"/>
    </row>
    <row r="13" spans="1:10" hidden="1">
      <c r="B13" s="29" t="s">
        <v>129</v>
      </c>
      <c r="C13" s="126"/>
      <c r="D13" s="126"/>
      <c r="E13" s="126"/>
      <c r="F13" s="126"/>
      <c r="G13" s="126"/>
      <c r="H13" s="126"/>
      <c r="I13" s="126"/>
      <c r="J13" s="126"/>
    </row>
    <row r="14" spans="1:10" hidden="1">
      <c r="B14" s="29" t="s">
        <v>128</v>
      </c>
      <c r="C14" s="126"/>
      <c r="D14" s="126"/>
      <c r="E14" s="126"/>
      <c r="F14" s="126"/>
      <c r="G14" s="126"/>
      <c r="H14" s="126"/>
      <c r="I14" s="126"/>
      <c r="J14" s="126"/>
    </row>
    <row r="15" spans="1:10" hidden="1">
      <c r="B15" s="29" t="s">
        <v>149</v>
      </c>
      <c r="C15" s="126"/>
      <c r="D15" s="126"/>
      <c r="E15" s="126"/>
      <c r="F15" s="126"/>
      <c r="G15" s="126"/>
      <c r="H15" s="126"/>
      <c r="I15" s="126"/>
      <c r="J15" s="126"/>
    </row>
    <row r="16" spans="1:10">
      <c r="B16" s="136" t="s">
        <v>216</v>
      </c>
      <c r="C16" s="23"/>
      <c r="D16" s="23"/>
      <c r="E16" s="23"/>
      <c r="F16" s="23"/>
      <c r="G16" s="112"/>
      <c r="H16" s="112"/>
      <c r="I16" s="112"/>
      <c r="J16" s="112"/>
    </row>
    <row r="17" spans="2:14" ht="60">
      <c r="B17" s="52" t="s">
        <v>2</v>
      </c>
      <c r="C17" s="162" t="s">
        <v>155</v>
      </c>
      <c r="D17" s="162" t="s">
        <v>120</v>
      </c>
      <c r="E17" s="162" t="s">
        <v>189</v>
      </c>
      <c r="F17" s="162" t="s">
        <v>190</v>
      </c>
      <c r="G17" s="162" t="s">
        <v>188</v>
      </c>
      <c r="H17" s="162" t="s">
        <v>121</v>
      </c>
      <c r="I17" s="162" t="s">
        <v>191</v>
      </c>
      <c r="J17" s="162" t="s">
        <v>192</v>
      </c>
    </row>
    <row r="18" spans="2:14">
      <c r="B18" s="374" t="s">
        <v>193</v>
      </c>
      <c r="C18" s="374"/>
      <c r="D18" s="374"/>
      <c r="E18" s="374"/>
      <c r="F18" s="374"/>
      <c r="G18" s="374"/>
      <c r="H18" s="374"/>
      <c r="I18" s="374"/>
      <c r="J18" s="374"/>
    </row>
    <row r="19" spans="2:14" s="126" customFormat="1">
      <c r="B19" s="277">
        <v>2015</v>
      </c>
      <c r="C19" s="231">
        <v>3707</v>
      </c>
      <c r="D19" s="231">
        <v>738</v>
      </c>
      <c r="E19" s="219">
        <v>0.47090955284552843</v>
      </c>
      <c r="F19" s="219">
        <v>9.375E-2</v>
      </c>
      <c r="G19" s="231">
        <v>186485</v>
      </c>
      <c r="H19" s="233">
        <v>51898</v>
      </c>
      <c r="I19" s="219">
        <v>0.31819903628272678</v>
      </c>
      <c r="J19" s="219">
        <v>8.8553468563160334E-2</v>
      </c>
      <c r="L19" s="97"/>
      <c r="M19" s="235"/>
      <c r="N19" s="236"/>
    </row>
    <row r="20" spans="2:14">
      <c r="B20" s="277">
        <v>2016</v>
      </c>
      <c r="C20" s="238">
        <v>3478</v>
      </c>
      <c r="D20" s="238">
        <v>582</v>
      </c>
      <c r="E20" s="219">
        <v>0.44198754606684459</v>
      </c>
      <c r="F20" s="219">
        <v>7.3961113229126949E-2</v>
      </c>
      <c r="G20" s="238">
        <v>157347</v>
      </c>
      <c r="H20" s="233">
        <v>38499</v>
      </c>
      <c r="I20" s="219">
        <v>0.26204148111633296</v>
      </c>
      <c r="J20" s="219">
        <v>6.4115203858336689E-2</v>
      </c>
      <c r="L20" s="97"/>
      <c r="M20" s="235"/>
      <c r="N20" s="236"/>
    </row>
    <row r="21" spans="2:14">
      <c r="B21" s="277">
        <v>2017</v>
      </c>
      <c r="C21" s="238">
        <v>3846</v>
      </c>
      <c r="D21" s="238">
        <v>681</v>
      </c>
      <c r="E21" s="219">
        <v>0.48237802583720057</v>
      </c>
      <c r="F21" s="219">
        <v>8.5413269785526144E-2</v>
      </c>
      <c r="G21" s="238">
        <v>149222</v>
      </c>
      <c r="H21" s="233">
        <v>39195</v>
      </c>
      <c r="I21" s="219">
        <v>0.24171886668059747</v>
      </c>
      <c r="J21" s="219">
        <v>6.3490443631274332E-2</v>
      </c>
      <c r="L21" s="97"/>
      <c r="M21" s="235"/>
      <c r="N21" s="236"/>
    </row>
    <row r="22" spans="2:14">
      <c r="B22" s="277">
        <v>2018</v>
      </c>
      <c r="C22" s="238">
        <v>3611</v>
      </c>
      <c r="D22" s="238">
        <v>771</v>
      </c>
      <c r="E22" s="219">
        <v>0.44200991492747416</v>
      </c>
      <c r="F22" s="219">
        <v>9.4375420772385088E-2</v>
      </c>
      <c r="G22" s="238">
        <v>128182</v>
      </c>
      <c r="H22" s="233">
        <v>42254</v>
      </c>
      <c r="I22" s="219">
        <v>0.20253808590432446</v>
      </c>
      <c r="J22" s="219">
        <v>6.6764789766124141E-2</v>
      </c>
      <c r="L22" s="97"/>
      <c r="M22" s="235"/>
      <c r="N22" s="236"/>
    </row>
    <row r="23" spans="2:14" s="132" customFormat="1">
      <c r="B23" s="278" t="s">
        <v>194</v>
      </c>
      <c r="C23" s="239">
        <v>5422</v>
      </c>
      <c r="D23" s="239">
        <v>727</v>
      </c>
      <c r="E23" s="237">
        <v>0.64778972520908007</v>
      </c>
      <c r="F23" s="237">
        <v>8.6857825567502989E-2</v>
      </c>
      <c r="G23" s="239">
        <v>126678</v>
      </c>
      <c r="H23" s="234">
        <v>35050</v>
      </c>
      <c r="I23" s="237">
        <v>0.19645269196234028</v>
      </c>
      <c r="J23" s="237">
        <v>5.4355664387502382E-2</v>
      </c>
      <c r="L23" s="97"/>
      <c r="M23" s="235"/>
      <c r="N23" s="236"/>
    </row>
    <row r="24" spans="2:14">
      <c r="B24" s="375" t="s">
        <v>196</v>
      </c>
      <c r="C24" s="375"/>
      <c r="D24" s="375"/>
      <c r="E24" s="375"/>
      <c r="F24" s="375"/>
      <c r="G24" s="375"/>
      <c r="H24" s="375"/>
      <c r="I24" s="375"/>
      <c r="J24" s="375"/>
      <c r="L24" s="97"/>
    </row>
    <row r="25" spans="2:14" s="126" customFormat="1">
      <c r="B25" s="277">
        <v>2015</v>
      </c>
      <c r="C25" s="163">
        <v>189</v>
      </c>
      <c r="D25" s="163">
        <v>87</v>
      </c>
      <c r="E25" s="219">
        <v>2.4009146341463415E-2</v>
      </c>
      <c r="F25" s="219">
        <v>1.1051829268292682E-2</v>
      </c>
      <c r="G25" s="232">
        <v>20558</v>
      </c>
      <c r="H25" s="233">
        <v>6532</v>
      </c>
      <c r="I25" s="219">
        <v>3.5078080209669932E-2</v>
      </c>
      <c r="J25" s="219">
        <v>1.1145540418793853E-2</v>
      </c>
      <c r="L25" s="97"/>
    </row>
    <row r="26" spans="2:14">
      <c r="B26" s="277">
        <v>2016</v>
      </c>
      <c r="C26" s="81">
        <v>234</v>
      </c>
      <c r="D26" s="241">
        <v>57</v>
      </c>
      <c r="E26" s="219">
        <v>2.9736942432329393E-2</v>
      </c>
      <c r="F26" s="219">
        <v>7.2436141822340835E-3</v>
      </c>
      <c r="G26" s="242">
        <v>20316</v>
      </c>
      <c r="H26" s="240">
        <v>6692</v>
      </c>
      <c r="I26" s="219">
        <v>3.3833722475543997E-2</v>
      </c>
      <c r="J26" s="219">
        <v>1.114467763370449E-2</v>
      </c>
      <c r="L26" s="97"/>
    </row>
    <row r="27" spans="2:14">
      <c r="B27" s="277">
        <v>2017</v>
      </c>
      <c r="C27" s="81">
        <v>255</v>
      </c>
      <c r="D27" s="241">
        <v>61</v>
      </c>
      <c r="E27" s="219">
        <v>3.1982942430703626E-2</v>
      </c>
      <c r="F27" s="219">
        <v>7.6508215226389065E-3</v>
      </c>
      <c r="G27" s="242">
        <v>20413</v>
      </c>
      <c r="H27" s="240">
        <v>6811</v>
      </c>
      <c r="I27" s="219">
        <v>3.3066218289200228E-2</v>
      </c>
      <c r="J27" s="219">
        <v>1.10328718349945E-2</v>
      </c>
      <c r="L27" s="97"/>
    </row>
    <row r="28" spans="2:14">
      <c r="B28" s="277">
        <v>2018</v>
      </c>
      <c r="C28" s="81">
        <v>288</v>
      </c>
      <c r="D28" s="241">
        <v>56</v>
      </c>
      <c r="E28" s="219">
        <v>3.5253075463614662E-2</v>
      </c>
      <c r="F28" s="219">
        <v>6.8547646734806291E-3</v>
      </c>
      <c r="G28" s="242">
        <v>19859</v>
      </c>
      <c r="H28" s="240">
        <v>5898</v>
      </c>
      <c r="I28" s="219">
        <v>3.1378850758873936E-2</v>
      </c>
      <c r="J28" s="219">
        <v>9.3193243252851846E-3</v>
      </c>
      <c r="L28" s="97"/>
    </row>
    <row r="29" spans="2:14">
      <c r="B29" s="278" t="s">
        <v>194</v>
      </c>
      <c r="C29" s="243">
        <v>294</v>
      </c>
      <c r="D29" s="244">
        <v>69</v>
      </c>
      <c r="E29" s="237">
        <v>3.5125448028673838E-2</v>
      </c>
      <c r="F29" s="237">
        <v>8.2437275985663087E-3</v>
      </c>
      <c r="G29" s="245">
        <v>21688</v>
      </c>
      <c r="H29" s="234">
        <v>5895</v>
      </c>
      <c r="I29" s="237">
        <v>3.3633827367650547E-2</v>
      </c>
      <c r="J29" s="237">
        <v>9.1419869205228693E-3</v>
      </c>
      <c r="L29" s="97"/>
    </row>
    <row r="30" spans="2:14">
      <c r="B30" s="29" t="s">
        <v>129</v>
      </c>
      <c r="C30" s="126"/>
      <c r="D30" s="126"/>
      <c r="E30" s="126"/>
      <c r="F30" s="126"/>
      <c r="G30" s="126"/>
      <c r="H30" s="126"/>
      <c r="I30" s="126"/>
      <c r="J30" s="126"/>
    </row>
    <row r="31" spans="2:14">
      <c r="B31" s="29" t="s">
        <v>128</v>
      </c>
      <c r="C31" s="126"/>
      <c r="D31" s="126"/>
      <c r="E31" s="126"/>
      <c r="F31" s="126"/>
      <c r="G31" s="126"/>
      <c r="H31" s="126"/>
      <c r="I31" s="126"/>
      <c r="J31" s="126"/>
    </row>
    <row r="32" spans="2:14" s="126" customFormat="1">
      <c r="B32" s="29" t="s">
        <v>195</v>
      </c>
    </row>
    <row r="33" spans="1:16" s="126" customFormat="1">
      <c r="B33" s="29" t="s">
        <v>149</v>
      </c>
    </row>
    <row r="35" spans="1:16" s="19" customFormat="1" ht="14.25">
      <c r="B35" s="139" t="s">
        <v>217</v>
      </c>
      <c r="C35" s="31"/>
      <c r="D35" s="31"/>
      <c r="E35" s="31"/>
      <c r="F35" s="26"/>
      <c r="G35" s="26"/>
      <c r="H35" s="26"/>
      <c r="I35" s="26"/>
      <c r="J35" s="26"/>
    </row>
    <row r="36" spans="1:16" s="175" customFormat="1" ht="37.5">
      <c r="A36" s="177"/>
      <c r="B36" s="269" t="s">
        <v>2</v>
      </c>
      <c r="C36" s="250" t="s">
        <v>208</v>
      </c>
      <c r="D36" s="250" t="s">
        <v>209</v>
      </c>
      <c r="E36" s="250" t="s">
        <v>214</v>
      </c>
      <c r="F36" s="250" t="s">
        <v>210</v>
      </c>
      <c r="G36" s="250" t="s">
        <v>41</v>
      </c>
      <c r="H36" s="250" t="s">
        <v>215</v>
      </c>
      <c r="I36" s="248" t="s">
        <v>211</v>
      </c>
      <c r="J36" s="250" t="s">
        <v>212</v>
      </c>
      <c r="K36" s="250" t="s">
        <v>213</v>
      </c>
      <c r="L36" s="246"/>
      <c r="M36" s="246"/>
      <c r="N36" s="177"/>
      <c r="O36" s="177"/>
      <c r="P36" s="177"/>
    </row>
    <row r="37" spans="1:16">
      <c r="A37" s="54"/>
      <c r="B37" s="74">
        <v>2009</v>
      </c>
      <c r="C37" s="273">
        <v>63860</v>
      </c>
      <c r="D37" s="73">
        <v>476</v>
      </c>
      <c r="E37" s="73">
        <v>0.75</v>
      </c>
      <c r="F37" s="274">
        <v>180016</v>
      </c>
      <c r="G37" s="274">
        <v>1150</v>
      </c>
      <c r="H37" s="73">
        <v>0.64</v>
      </c>
      <c r="I37" s="274">
        <v>42582</v>
      </c>
      <c r="J37" s="274">
        <v>140</v>
      </c>
      <c r="K37" s="73">
        <v>0.38</v>
      </c>
      <c r="L37" s="219"/>
      <c r="M37" s="219"/>
      <c r="N37" s="79"/>
      <c r="O37" s="79"/>
      <c r="P37" s="79"/>
    </row>
    <row r="38" spans="1:16">
      <c r="A38" s="79"/>
      <c r="B38" s="74">
        <v>2010</v>
      </c>
      <c r="C38" s="273">
        <v>69322</v>
      </c>
      <c r="D38" s="73">
        <v>531</v>
      </c>
      <c r="E38" s="73">
        <v>0.77</v>
      </c>
      <c r="F38" s="274">
        <v>189445</v>
      </c>
      <c r="G38" s="274">
        <v>1272</v>
      </c>
      <c r="H38" s="73">
        <v>0.67</v>
      </c>
      <c r="I38" s="274">
        <v>44037</v>
      </c>
      <c r="J38" s="274">
        <v>127</v>
      </c>
      <c r="K38" s="73">
        <v>0.33</v>
      </c>
      <c r="L38" s="219"/>
      <c r="M38" s="219"/>
      <c r="N38" s="79"/>
      <c r="O38" s="79"/>
      <c r="P38" s="79"/>
    </row>
    <row r="39" spans="1:16">
      <c r="A39" s="79"/>
      <c r="B39" s="74">
        <v>2011</v>
      </c>
      <c r="C39" s="273">
        <v>72286</v>
      </c>
      <c r="D39" s="73">
        <v>560</v>
      </c>
      <c r="E39" s="73">
        <v>0.77</v>
      </c>
      <c r="F39" s="274">
        <v>195218</v>
      </c>
      <c r="G39" s="274">
        <v>1338</v>
      </c>
      <c r="H39" s="73">
        <v>0.69</v>
      </c>
      <c r="I39" s="274">
        <v>48038</v>
      </c>
      <c r="J39" s="274">
        <v>167</v>
      </c>
      <c r="K39" s="73">
        <v>0.41</v>
      </c>
      <c r="L39" s="219"/>
      <c r="M39" s="219"/>
      <c r="N39" s="79"/>
      <c r="O39" s="79"/>
      <c r="P39" s="79"/>
    </row>
    <row r="40" spans="1:16">
      <c r="A40" s="79"/>
      <c r="B40" s="74">
        <v>2012</v>
      </c>
      <c r="C40" s="273">
        <v>80037</v>
      </c>
      <c r="D40" s="73">
        <v>613</v>
      </c>
      <c r="E40" s="73">
        <v>0.77</v>
      </c>
      <c r="F40" s="274">
        <v>206778</v>
      </c>
      <c r="G40" s="274">
        <v>1486</v>
      </c>
      <c r="H40" s="73">
        <v>0.72</v>
      </c>
      <c r="I40" s="274">
        <v>48631</v>
      </c>
      <c r="J40" s="274">
        <v>179</v>
      </c>
      <c r="K40" s="73">
        <v>0.43</v>
      </c>
      <c r="L40" s="219"/>
      <c r="M40" s="219"/>
      <c r="N40" s="79"/>
      <c r="O40" s="79"/>
      <c r="P40" s="79"/>
    </row>
    <row r="41" spans="1:16">
      <c r="A41" s="79"/>
      <c r="B41" s="74">
        <v>2013</v>
      </c>
      <c r="C41" s="273">
        <v>87869</v>
      </c>
      <c r="D41" s="73">
        <v>714</v>
      </c>
      <c r="E41" s="73">
        <v>0.81</v>
      </c>
      <c r="F41" s="274">
        <v>221567</v>
      </c>
      <c r="G41" s="274">
        <v>1605</v>
      </c>
      <c r="H41" s="73">
        <v>0.72</v>
      </c>
      <c r="I41" s="274">
        <v>50404</v>
      </c>
      <c r="J41" s="274">
        <v>200</v>
      </c>
      <c r="K41" s="73">
        <v>0.46</v>
      </c>
      <c r="L41" s="79"/>
      <c r="M41" s="79"/>
      <c r="N41" s="79"/>
      <c r="O41" s="79"/>
      <c r="P41" s="79"/>
    </row>
    <row r="42" spans="1:16">
      <c r="A42" s="79"/>
      <c r="B42" s="74">
        <v>2014</v>
      </c>
      <c r="C42" s="273">
        <v>90145</v>
      </c>
      <c r="D42" s="73">
        <v>761</v>
      </c>
      <c r="E42" s="73">
        <v>0.84</v>
      </c>
      <c r="F42" s="274">
        <v>232427</v>
      </c>
      <c r="G42" s="274">
        <v>1751</v>
      </c>
      <c r="H42" s="73">
        <v>0.75</v>
      </c>
      <c r="I42" s="274">
        <v>52958</v>
      </c>
      <c r="J42" s="274">
        <v>212</v>
      </c>
      <c r="K42" s="73">
        <v>0.45</v>
      </c>
      <c r="L42" s="79"/>
      <c r="M42" s="79"/>
      <c r="N42" s="79"/>
      <c r="O42" s="79"/>
      <c r="P42" s="79"/>
    </row>
    <row r="43" spans="1:16">
      <c r="A43" s="79"/>
      <c r="B43" s="74">
        <v>2015</v>
      </c>
      <c r="C43" s="273">
        <v>90735</v>
      </c>
      <c r="D43" s="73">
        <v>817</v>
      </c>
      <c r="E43" s="275">
        <v>0.9</v>
      </c>
      <c r="F43" s="274">
        <v>240601</v>
      </c>
      <c r="G43" s="274">
        <v>1903</v>
      </c>
      <c r="H43" s="73">
        <v>0.79</v>
      </c>
      <c r="I43" s="274">
        <v>54345</v>
      </c>
      <c r="J43" s="274">
        <v>267</v>
      </c>
      <c r="K43" s="73">
        <v>0.56000000000000005</v>
      </c>
      <c r="L43" s="79"/>
      <c r="M43" s="79"/>
      <c r="N43" s="79"/>
      <c r="O43" s="79"/>
      <c r="P43" s="79"/>
    </row>
    <row r="44" spans="1:16">
      <c r="A44" s="79"/>
      <c r="B44" s="74">
        <v>2016</v>
      </c>
      <c r="C44" s="273">
        <v>90795</v>
      </c>
      <c r="D44" s="73">
        <v>907</v>
      </c>
      <c r="E44" s="275">
        <v>1</v>
      </c>
      <c r="F44" s="274">
        <v>245148</v>
      </c>
      <c r="G44" s="274">
        <v>2034</v>
      </c>
      <c r="H44" s="73">
        <v>0.83</v>
      </c>
      <c r="I44" s="274">
        <v>55951</v>
      </c>
      <c r="J44" s="274">
        <v>223</v>
      </c>
      <c r="K44" s="73">
        <v>0.45</v>
      </c>
      <c r="L44" s="79"/>
      <c r="M44" s="79"/>
      <c r="N44" s="79"/>
      <c r="O44" s="79"/>
      <c r="P44" s="79"/>
    </row>
    <row r="45" spans="1:16">
      <c r="A45" s="79"/>
      <c r="B45" s="74">
        <v>2017</v>
      </c>
      <c r="C45" s="273">
        <v>92823</v>
      </c>
      <c r="D45" s="73">
        <v>982</v>
      </c>
      <c r="E45" s="73">
        <v>1.06</v>
      </c>
      <c r="F45" s="274">
        <v>251817</v>
      </c>
      <c r="G45" s="274">
        <v>2241</v>
      </c>
      <c r="H45" s="73">
        <v>0.89</v>
      </c>
      <c r="I45" s="274">
        <v>55355</v>
      </c>
      <c r="J45" s="274">
        <v>247</v>
      </c>
      <c r="K45" s="275">
        <v>0.5</v>
      </c>
      <c r="L45" s="79"/>
      <c r="M45" s="79"/>
      <c r="N45" s="79"/>
      <c r="O45" s="79"/>
      <c r="P45" s="79"/>
    </row>
    <row r="46" spans="1:16">
      <c r="A46" s="79"/>
      <c r="B46" s="74">
        <v>2018</v>
      </c>
      <c r="C46" s="273">
        <v>91587</v>
      </c>
      <c r="D46" s="73">
        <v>965</v>
      </c>
      <c r="E46" s="73">
        <v>1.05</v>
      </c>
      <c r="F46" s="274">
        <v>254205</v>
      </c>
      <c r="G46" s="274">
        <v>2376</v>
      </c>
      <c r="H46" s="73">
        <v>0.93</v>
      </c>
      <c r="I46" s="274">
        <v>57738</v>
      </c>
      <c r="J46" s="274">
        <v>297</v>
      </c>
      <c r="K46" s="73">
        <v>0.59</v>
      </c>
      <c r="L46" s="79"/>
      <c r="M46" s="79"/>
      <c r="N46" s="79"/>
      <c r="O46" s="79"/>
      <c r="P46" s="79"/>
    </row>
    <row r="47" spans="1:16">
      <c r="A47" s="79"/>
      <c r="B47" s="32">
        <v>2019</v>
      </c>
      <c r="C47" s="276">
        <v>90283</v>
      </c>
      <c r="D47" s="270">
        <v>985</v>
      </c>
      <c r="E47" s="270">
        <v>1.0900000000000001</v>
      </c>
      <c r="F47" s="271">
        <v>254284</v>
      </c>
      <c r="G47" s="271">
        <v>2450</v>
      </c>
      <c r="H47" s="270">
        <v>0.96</v>
      </c>
      <c r="I47" s="271">
        <v>58068</v>
      </c>
      <c r="J47" s="271">
        <v>351</v>
      </c>
      <c r="K47" s="270">
        <v>0.69</v>
      </c>
      <c r="L47" s="79"/>
      <c r="M47" s="79"/>
      <c r="N47" s="79"/>
      <c r="O47" s="79"/>
      <c r="P47" s="79"/>
    </row>
    <row r="48" spans="1:16">
      <c r="A48" s="79"/>
      <c r="B48" s="272" t="s">
        <v>204</v>
      </c>
      <c r="C48" s="79"/>
      <c r="D48" s="79"/>
      <c r="E48" s="79"/>
      <c r="F48" s="79"/>
      <c r="G48" s="79"/>
      <c r="H48" s="79"/>
      <c r="I48" s="79"/>
      <c r="J48" s="79"/>
      <c r="K48" s="79"/>
      <c r="L48" s="79"/>
      <c r="M48" s="79"/>
      <c r="N48" s="79"/>
      <c r="O48" s="79"/>
      <c r="P48" s="79"/>
    </row>
    <row r="49" spans="1:16">
      <c r="A49" s="54"/>
      <c r="B49" s="94" t="s">
        <v>207</v>
      </c>
      <c r="C49" s="79"/>
      <c r="D49" s="79"/>
      <c r="E49" s="79"/>
      <c r="F49" s="79"/>
      <c r="G49" s="79"/>
      <c r="H49" s="79"/>
      <c r="I49" s="79"/>
      <c r="J49" s="79"/>
      <c r="K49" s="79"/>
      <c r="L49" s="79"/>
      <c r="M49" s="79"/>
      <c r="N49" s="79"/>
      <c r="O49" s="79"/>
      <c r="P49" s="79"/>
    </row>
    <row r="50" spans="1:16">
      <c r="A50" s="79"/>
      <c r="B50" s="94" t="s">
        <v>205</v>
      </c>
      <c r="C50" s="79"/>
      <c r="D50" s="79"/>
      <c r="E50" s="79"/>
      <c r="F50" s="79"/>
      <c r="G50" s="79"/>
      <c r="H50" s="79"/>
      <c r="I50" s="79"/>
      <c r="J50" s="79"/>
      <c r="K50" s="79"/>
      <c r="L50" s="79"/>
      <c r="M50" s="79"/>
      <c r="N50" s="79"/>
      <c r="O50" s="79"/>
      <c r="P50" s="79"/>
    </row>
    <row r="51" spans="1:16" s="29" customFormat="1" ht="11.25">
      <c r="A51" s="94"/>
      <c r="B51" s="94" t="s">
        <v>206</v>
      </c>
      <c r="C51" s="94"/>
      <c r="D51" s="94"/>
      <c r="E51" s="94"/>
      <c r="F51" s="94"/>
      <c r="G51" s="94"/>
      <c r="H51" s="94"/>
      <c r="I51" s="94"/>
      <c r="J51" s="94"/>
      <c r="K51" s="94"/>
      <c r="L51" s="94"/>
      <c r="M51" s="94"/>
      <c r="N51" s="94"/>
      <c r="O51" s="94"/>
      <c r="P51" s="94"/>
    </row>
    <row r="52" spans="1:16">
      <c r="A52" s="79"/>
      <c r="B52" s="79"/>
      <c r="C52" s="79"/>
      <c r="D52" s="79"/>
      <c r="E52" s="79"/>
      <c r="F52" s="79"/>
      <c r="G52" s="79"/>
      <c r="H52" s="79"/>
      <c r="I52" s="79"/>
      <c r="J52" s="79"/>
      <c r="K52" s="79"/>
      <c r="L52" s="79"/>
      <c r="M52" s="79"/>
      <c r="N52" s="79"/>
      <c r="O52" s="79"/>
      <c r="P52" s="79"/>
    </row>
    <row r="53" spans="1:16">
      <c r="A53" s="79"/>
      <c r="B53" s="79"/>
      <c r="C53" s="79"/>
      <c r="D53" s="79"/>
      <c r="E53" s="79"/>
      <c r="F53" s="79"/>
      <c r="G53" s="79"/>
      <c r="H53" s="79"/>
      <c r="I53" s="79"/>
      <c r="J53" s="79"/>
      <c r="K53" s="79"/>
      <c r="L53" s="79"/>
      <c r="M53" s="79"/>
      <c r="N53" s="79"/>
      <c r="O53" s="79"/>
      <c r="P53" s="79"/>
    </row>
    <row r="54" spans="1:16">
      <c r="A54" s="79"/>
      <c r="B54" s="79"/>
      <c r="C54" s="79"/>
      <c r="D54" s="79"/>
      <c r="E54" s="79"/>
      <c r="F54" s="79"/>
      <c r="G54" s="79"/>
      <c r="H54" s="79"/>
      <c r="I54" s="79"/>
      <c r="J54" s="79"/>
      <c r="K54" s="79"/>
      <c r="L54" s="79"/>
      <c r="M54" s="79"/>
      <c r="N54" s="79"/>
      <c r="O54" s="79"/>
      <c r="P54" s="79"/>
    </row>
    <row r="55" spans="1:16">
      <c r="A55" s="79"/>
      <c r="B55" s="79"/>
      <c r="C55" s="79"/>
      <c r="D55" s="79"/>
      <c r="E55" s="79"/>
      <c r="F55" s="79"/>
      <c r="G55" s="79"/>
      <c r="H55" s="79"/>
      <c r="I55" s="79"/>
      <c r="J55" s="79"/>
      <c r="K55" s="79"/>
      <c r="L55" s="79"/>
      <c r="M55" s="79"/>
      <c r="N55" s="79"/>
      <c r="O55" s="79"/>
      <c r="P55" s="79"/>
    </row>
    <row r="56" spans="1:16">
      <c r="A56" s="79"/>
      <c r="B56" s="79"/>
      <c r="C56" s="79"/>
      <c r="D56" s="79"/>
      <c r="E56" s="79"/>
      <c r="F56" s="79"/>
      <c r="G56" s="79"/>
      <c r="H56" s="79"/>
      <c r="I56" s="79"/>
      <c r="J56" s="79"/>
      <c r="K56" s="79"/>
      <c r="L56" s="79"/>
      <c r="M56" s="79"/>
      <c r="N56" s="79"/>
      <c r="O56" s="79"/>
      <c r="P56" s="79"/>
    </row>
    <row r="57" spans="1:16">
      <c r="A57" s="79"/>
      <c r="B57" s="79"/>
      <c r="C57" s="79"/>
      <c r="D57" s="79"/>
      <c r="E57" s="79"/>
      <c r="F57" s="79"/>
      <c r="G57" s="79"/>
      <c r="H57" s="79"/>
      <c r="I57" s="79"/>
      <c r="J57" s="79"/>
      <c r="K57" s="79"/>
      <c r="L57" s="79"/>
      <c r="M57" s="79"/>
      <c r="N57" s="79"/>
      <c r="O57" s="79"/>
      <c r="P57" s="79"/>
    </row>
  </sheetData>
  <mergeCells count="4">
    <mergeCell ref="B3:J3"/>
    <mergeCell ref="B8:J8"/>
    <mergeCell ref="B18:J18"/>
    <mergeCell ref="B24:J24"/>
  </mergeCells>
  <hyperlinks>
    <hyperlink ref="A1" location="Index!A1" display="Index" xr:uid="{E83F0D04-88D0-49E0-8454-DD05BFF87AC7}"/>
    <hyperlink ref="B48" r:id="rId1" xr:uid="{1C244FCB-EC0F-4D10-A52F-4F2C13BBA129}"/>
  </hyperlinks>
  <pageMargins left="0.25" right="0.25" top="0.75" bottom="0.75" header="0.3" footer="0.3"/>
  <pageSetup paperSize="9" scale="83" orientation="landscape" r:id="rId2"/>
  <headerFooter>
    <oddFooter>&amp;L&amp;1#&amp;"Calibri"&amp;11&amp;K000000OFFICIAL: Sensitive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sheetPr>
    <tabColor theme="6" tint="-0.249977111117893"/>
    <pageSetUpPr fitToPage="1"/>
  </sheetPr>
  <dimension ref="A1:P22"/>
  <sheetViews>
    <sheetView showGridLines="0" zoomScaleNormal="100" zoomScaleSheetLayoutView="175" workbookViewId="0">
      <selection activeCell="N29" sqref="N29:N30"/>
    </sheetView>
  </sheetViews>
  <sheetFormatPr defaultRowHeight="15"/>
  <cols>
    <col min="1" max="1" width="6.85546875" customWidth="1"/>
    <col min="2" max="2" width="7.5703125" style="1" customWidth="1"/>
    <col min="3" max="3" width="13.140625" style="1" customWidth="1"/>
    <col min="4" max="4" width="12.5703125" style="1" customWidth="1"/>
    <col min="5" max="5" width="9.140625" style="1"/>
    <col min="6" max="6" width="12" customWidth="1"/>
    <col min="7" max="7" width="14.7109375" customWidth="1"/>
    <col min="8" max="8" width="11.140625" customWidth="1"/>
    <col min="9" max="9" width="13.140625" customWidth="1"/>
  </cols>
  <sheetData>
    <row r="1" spans="1:16" s="126" customFormat="1">
      <c r="B1" s="338" t="s">
        <v>224</v>
      </c>
      <c r="C1" s="339"/>
      <c r="D1" s="339"/>
      <c r="E1" s="339"/>
      <c r="F1" s="339"/>
      <c r="G1" s="339"/>
      <c r="H1" s="339"/>
      <c r="I1" s="339"/>
      <c r="J1" s="339"/>
      <c r="K1" s="339"/>
    </row>
    <row r="2" spans="1:16" ht="15.75" thickBot="1">
      <c r="A2" s="2"/>
      <c r="B2" s="143" t="s">
        <v>97</v>
      </c>
      <c r="C2" s="124"/>
      <c r="D2" s="124"/>
      <c r="E2" s="124"/>
      <c r="F2" s="117"/>
      <c r="G2" s="117"/>
      <c r="H2" s="125"/>
      <c r="I2" s="125"/>
      <c r="J2" s="125"/>
      <c r="K2" s="125"/>
      <c r="L2" s="95"/>
      <c r="M2" s="95"/>
    </row>
    <row r="3" spans="1:16" ht="25.5" thickBot="1">
      <c r="B3" s="145" t="s">
        <v>2</v>
      </c>
      <c r="C3" s="145" t="s">
        <v>4</v>
      </c>
      <c r="D3" s="145" t="s">
        <v>91</v>
      </c>
      <c r="E3" s="145" t="s">
        <v>93</v>
      </c>
      <c r="F3" s="145" t="s">
        <v>95</v>
      </c>
      <c r="G3" s="145" t="s">
        <v>96</v>
      </c>
      <c r="H3" s="145" t="s">
        <v>3</v>
      </c>
      <c r="I3" s="145" t="s">
        <v>92</v>
      </c>
      <c r="J3" s="145" t="s">
        <v>89</v>
      </c>
      <c r="K3" s="145" t="s">
        <v>6</v>
      </c>
    </row>
    <row r="4" spans="1:16" ht="12.75" customHeight="1">
      <c r="B4" s="146">
        <v>2006</v>
      </c>
      <c r="C4" s="147">
        <v>4009</v>
      </c>
      <c r="D4" s="147">
        <v>1325484</v>
      </c>
      <c r="E4" s="147">
        <v>9041</v>
      </c>
      <c r="F4" s="147">
        <v>14622</v>
      </c>
      <c r="G4" s="147">
        <v>2805449</v>
      </c>
      <c r="H4" s="148">
        <v>0.27417589932977704</v>
      </c>
      <c r="I4" s="148">
        <v>0.47246768699056729</v>
      </c>
      <c r="J4" s="85">
        <f>H4-I4</f>
        <v>-0.19829178766079025</v>
      </c>
      <c r="K4" s="86">
        <f>H4/I4</f>
        <v>0.58030613919053242</v>
      </c>
    </row>
    <row r="5" spans="1:16" ht="12.75" customHeight="1">
      <c r="B5" s="146">
        <v>2011</v>
      </c>
      <c r="C5" s="147">
        <v>6478</v>
      </c>
      <c r="D5" s="147">
        <v>1658598</v>
      </c>
      <c r="E5" s="147">
        <v>9904</v>
      </c>
      <c r="F5" s="147">
        <v>18921</v>
      </c>
      <c r="G5" s="147">
        <v>3084768</v>
      </c>
      <c r="H5" s="148">
        <v>0.3423709106284023</v>
      </c>
      <c r="I5" s="148">
        <v>0.53767349765039052</v>
      </c>
      <c r="J5" s="85">
        <f t="shared" ref="J5:J6" si="0">H5-I5</f>
        <v>-0.19530258702198822</v>
      </c>
      <c r="K5" s="86">
        <f t="shared" ref="K5:K6" si="1">H5/I5</f>
        <v>0.63676359747048739</v>
      </c>
    </row>
    <row r="6" spans="1:16" ht="15.75" thickBot="1">
      <c r="B6" s="149">
        <v>2016</v>
      </c>
      <c r="C6" s="150">
        <v>10578</v>
      </c>
      <c r="D6" s="150">
        <v>2003602</v>
      </c>
      <c r="E6" s="150">
        <v>8977</v>
      </c>
      <c r="F6" s="150">
        <v>24081</v>
      </c>
      <c r="G6" s="150">
        <v>3335799</v>
      </c>
      <c r="H6" s="115">
        <v>0.43926747228105145</v>
      </c>
      <c r="I6" s="115">
        <v>0.60063630932199452</v>
      </c>
      <c r="J6" s="115">
        <f t="shared" si="0"/>
        <v>-0.16136883704094307</v>
      </c>
      <c r="K6" s="151">
        <f t="shared" si="1"/>
        <v>0.73133685969951079</v>
      </c>
    </row>
    <row r="7" spans="1:16">
      <c r="B7" s="67" t="s">
        <v>94</v>
      </c>
      <c r="C7"/>
      <c r="D7"/>
      <c r="E7"/>
    </row>
    <row r="8" spans="1:16">
      <c r="B8" s="67" t="s">
        <v>40</v>
      </c>
      <c r="C8"/>
      <c r="D8"/>
      <c r="E8"/>
    </row>
    <row r="9" spans="1:16">
      <c r="B9" s="67" t="s">
        <v>159</v>
      </c>
      <c r="C9"/>
      <c r="D9"/>
      <c r="E9"/>
      <c r="N9" s="110"/>
      <c r="O9" s="110"/>
    </row>
    <row r="10" spans="1:16" s="126" customFormat="1">
      <c r="B10" s="67"/>
      <c r="N10" s="110"/>
      <c r="O10" s="110"/>
    </row>
    <row r="11" spans="1:16">
      <c r="B11" s="338" t="s">
        <v>224</v>
      </c>
      <c r="C11" s="339"/>
      <c r="D11" s="339"/>
      <c r="E11" s="339"/>
      <c r="F11" s="339"/>
      <c r="G11" s="339"/>
      <c r="H11" s="339"/>
      <c r="I11" s="339"/>
      <c r="J11" s="339"/>
      <c r="K11" s="339"/>
      <c r="L11" s="339"/>
      <c r="M11" s="339"/>
      <c r="N11" s="355"/>
      <c r="O11" s="355"/>
      <c r="P11" s="339"/>
    </row>
    <row r="12" spans="1:16" ht="15.75" thickBot="1">
      <c r="B12" s="143" t="s">
        <v>98</v>
      </c>
      <c r="C12" s="124"/>
      <c r="D12" s="124"/>
      <c r="E12" s="124"/>
      <c r="F12" s="117"/>
      <c r="G12" s="79"/>
      <c r="H12" s="95"/>
      <c r="I12" s="95"/>
      <c r="N12" s="110"/>
      <c r="O12" s="110"/>
    </row>
    <row r="13" spans="1:16" ht="25.5" thickBot="1">
      <c r="B13" s="145" t="s">
        <v>2</v>
      </c>
      <c r="C13" s="145" t="s">
        <v>3</v>
      </c>
      <c r="D13" s="145" t="s">
        <v>92</v>
      </c>
      <c r="E13" s="145" t="s">
        <v>89</v>
      </c>
      <c r="F13" s="145" t="s">
        <v>6</v>
      </c>
      <c r="G13" s="79"/>
      <c r="H13" s="79"/>
      <c r="I13" s="79"/>
      <c r="N13" s="110"/>
      <c r="O13" s="110"/>
    </row>
    <row r="14" spans="1:16">
      <c r="B14" s="146">
        <v>2006</v>
      </c>
      <c r="C14" s="85">
        <v>0.40100000000000002</v>
      </c>
      <c r="D14" s="85">
        <v>0.56100000000000005</v>
      </c>
      <c r="E14" s="85">
        <f>C14-D14</f>
        <v>-0.16000000000000003</v>
      </c>
      <c r="F14" s="86">
        <f>C14/D14</f>
        <v>0.7147950089126559</v>
      </c>
      <c r="N14" s="110"/>
      <c r="O14" s="110"/>
    </row>
    <row r="15" spans="1:16">
      <c r="B15" s="146">
        <v>2011</v>
      </c>
      <c r="C15" s="85">
        <v>0.46300000000000002</v>
      </c>
      <c r="D15" s="85">
        <v>0.625</v>
      </c>
      <c r="E15" s="85">
        <f t="shared" ref="E15:E16" si="2">C15-D15</f>
        <v>-0.16199999999999998</v>
      </c>
      <c r="F15" s="86">
        <f t="shared" ref="F15" si="3">C15/D15</f>
        <v>0.74080000000000001</v>
      </c>
      <c r="N15" s="110"/>
      <c r="O15" s="110"/>
    </row>
    <row r="16" spans="1:16" ht="15.75" customHeight="1" thickBot="1">
      <c r="B16" s="149">
        <v>2016</v>
      </c>
      <c r="C16" s="115">
        <v>0.45403899721448465</v>
      </c>
      <c r="D16" s="115">
        <v>0.68824997780142627</v>
      </c>
      <c r="E16" s="115">
        <f t="shared" si="2"/>
        <v>-0.23421098058694162</v>
      </c>
      <c r="F16" s="151">
        <f>C16/D16</f>
        <v>0.65970070738670461</v>
      </c>
      <c r="N16" s="110"/>
      <c r="O16" s="110"/>
    </row>
    <row r="17" spans="2:13" ht="15" customHeight="1">
      <c r="B17" s="160" t="s">
        <v>161</v>
      </c>
      <c r="C17" s="160"/>
      <c r="D17" s="160"/>
      <c r="E17" s="160"/>
      <c r="F17" s="160"/>
      <c r="G17" s="160"/>
      <c r="H17" s="160"/>
      <c r="I17" s="160"/>
      <c r="J17" s="160"/>
      <c r="K17" s="160"/>
      <c r="L17" s="160"/>
      <c r="M17" s="160"/>
    </row>
    <row r="18" spans="2:13">
      <c r="B18" s="123" t="s">
        <v>99</v>
      </c>
    </row>
    <row r="19" spans="2:13">
      <c r="B19" s="123" t="s">
        <v>160</v>
      </c>
    </row>
    <row r="20" spans="2:13">
      <c r="B20" s="67" t="s">
        <v>40</v>
      </c>
    </row>
    <row r="22" spans="2:13">
      <c r="B22" s="190"/>
    </row>
  </sheetData>
  <pageMargins left="0.25" right="0.25" top="0.75" bottom="0.75" header="0.3" footer="0.3"/>
  <pageSetup paperSize="9" scale="86" orientation="landscape" r:id="rId1"/>
  <headerFooter>
    <oddFooter>&amp;L&amp;1#&amp;"Calibri"&amp;11&amp;K000000OFFICIAL: Sensitive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sheetPr>
    <tabColor rgb="FF009999"/>
    <pageSetUpPr fitToPage="1"/>
  </sheetPr>
  <dimension ref="A1:X29"/>
  <sheetViews>
    <sheetView showGridLines="0" zoomScaleNormal="100" zoomScaleSheetLayoutView="190" workbookViewId="0">
      <selection activeCell="K27" sqref="K27"/>
    </sheetView>
  </sheetViews>
  <sheetFormatPr defaultRowHeight="15"/>
  <cols>
    <col min="2" max="2" width="11.140625" customWidth="1"/>
    <col min="3" max="3" width="15.42578125" customWidth="1"/>
    <col min="4" max="4" width="15.42578125" style="126" customWidth="1"/>
    <col min="5" max="5" width="18.5703125" customWidth="1"/>
    <col min="6" max="6" width="16.7109375" customWidth="1"/>
    <col min="7" max="7" width="14.7109375" customWidth="1"/>
    <col min="8" max="8" width="19.28515625" customWidth="1"/>
    <col min="9" max="9" width="17.7109375" customWidth="1"/>
    <col min="10" max="10" width="17.42578125" customWidth="1"/>
    <col min="11" max="11" width="10.5703125" customWidth="1"/>
  </cols>
  <sheetData>
    <row r="1" spans="1:24">
      <c r="A1" s="2"/>
      <c r="B1" s="136" t="s">
        <v>137</v>
      </c>
      <c r="C1" s="23"/>
      <c r="D1" s="23"/>
      <c r="E1" s="23"/>
      <c r="F1" s="23"/>
      <c r="G1" s="23"/>
      <c r="H1" s="23"/>
      <c r="I1" s="23"/>
      <c r="J1" s="42"/>
      <c r="O1" s="2"/>
    </row>
    <row r="2" spans="1:24" ht="48">
      <c r="B2" s="62" t="s">
        <v>2</v>
      </c>
      <c r="C2" s="62" t="s">
        <v>49</v>
      </c>
      <c r="D2" s="62"/>
      <c r="E2" s="59" t="s">
        <v>50</v>
      </c>
      <c r="F2" s="59" t="s">
        <v>51</v>
      </c>
      <c r="G2" s="59" t="s">
        <v>52</v>
      </c>
      <c r="H2" s="59" t="s">
        <v>53</v>
      </c>
      <c r="I2" s="59" t="s">
        <v>54</v>
      </c>
      <c r="J2" s="59" t="s">
        <v>55</v>
      </c>
    </row>
    <row r="3" spans="1:24">
      <c r="B3" s="63">
        <v>2016</v>
      </c>
      <c r="C3" s="64" t="s">
        <v>8</v>
      </c>
      <c r="D3" s="64"/>
      <c r="E3" s="174">
        <v>0.83499999999999996</v>
      </c>
      <c r="F3" s="174">
        <v>0.67400000000000004</v>
      </c>
      <c r="G3" s="127">
        <v>0.373</v>
      </c>
      <c r="H3" s="127">
        <v>0.88900000000000001</v>
      </c>
      <c r="I3" s="127">
        <v>0.70200000000000007</v>
      </c>
      <c r="J3" s="127">
        <v>0.34899999999999998</v>
      </c>
      <c r="L3" s="97"/>
      <c r="M3" s="97"/>
      <c r="N3" s="97"/>
      <c r="O3" s="97"/>
      <c r="P3" s="97"/>
      <c r="Q3" s="97"/>
      <c r="R3" s="126"/>
      <c r="S3" s="126"/>
      <c r="T3" s="126"/>
      <c r="U3" s="126"/>
    </row>
    <row r="4" spans="1:24">
      <c r="B4" s="63">
        <v>2016</v>
      </c>
      <c r="C4" s="64" t="s">
        <v>10</v>
      </c>
      <c r="D4" s="64"/>
      <c r="E4" s="174">
        <v>0.86099999999999999</v>
      </c>
      <c r="F4" s="174">
        <v>0.79200000000000004</v>
      </c>
      <c r="G4" s="127">
        <v>0.27399999999999997</v>
      </c>
      <c r="H4" s="127">
        <v>0.85499999999999998</v>
      </c>
      <c r="I4" s="127">
        <v>0.75099999999999989</v>
      </c>
      <c r="J4" s="127">
        <v>0.31900000000000001</v>
      </c>
      <c r="L4" s="97"/>
      <c r="M4" s="191"/>
      <c r="N4" s="97"/>
      <c r="O4" s="97"/>
      <c r="P4" s="97"/>
      <c r="Q4" s="97"/>
    </row>
    <row r="5" spans="1:24">
      <c r="B5" s="63">
        <v>2017</v>
      </c>
      <c r="C5" s="64" t="s">
        <v>8</v>
      </c>
      <c r="D5" s="64"/>
      <c r="E5" s="174">
        <v>0.85299999999999998</v>
      </c>
      <c r="F5" s="174">
        <v>0.76900000000000002</v>
      </c>
      <c r="G5" s="127">
        <v>0.30599999999999999</v>
      </c>
      <c r="H5" s="127">
        <v>0.83700000000000008</v>
      </c>
      <c r="I5" s="127">
        <v>0.71599999999999997</v>
      </c>
      <c r="J5" s="127">
        <v>0.31900000000000001</v>
      </c>
      <c r="L5" s="97"/>
      <c r="M5" s="191"/>
      <c r="N5" s="97"/>
      <c r="O5" s="97"/>
      <c r="P5" s="97"/>
      <c r="Q5" s="97"/>
    </row>
    <row r="6" spans="1:24">
      <c r="B6" s="63">
        <v>2017</v>
      </c>
      <c r="C6" s="64" t="s">
        <v>10</v>
      </c>
      <c r="D6" s="64"/>
      <c r="E6" s="174">
        <v>0.85199999999999998</v>
      </c>
      <c r="F6" s="174">
        <v>0.77400000000000002</v>
      </c>
      <c r="G6" s="127">
        <v>0.28000000000000003</v>
      </c>
      <c r="H6" s="127">
        <v>0.82599999999999996</v>
      </c>
      <c r="I6" s="127">
        <v>0.73299999999999998</v>
      </c>
      <c r="J6" s="127">
        <v>0.28499999999999998</v>
      </c>
      <c r="L6" s="97"/>
      <c r="M6" s="191"/>
      <c r="N6" s="97"/>
      <c r="O6" s="97"/>
      <c r="P6" s="97"/>
      <c r="Q6" s="97"/>
    </row>
    <row r="7" spans="1:24">
      <c r="B7" s="63">
        <v>2018</v>
      </c>
      <c r="C7" s="64" t="s">
        <v>8</v>
      </c>
      <c r="D7" s="64"/>
      <c r="E7" s="174">
        <v>0.85400000000000009</v>
      </c>
      <c r="F7" s="174">
        <v>0.76300000000000001</v>
      </c>
      <c r="G7" s="127">
        <v>0.29199999999999998</v>
      </c>
      <c r="H7" s="127">
        <v>0.83</v>
      </c>
      <c r="I7" s="127">
        <v>0.72299999999999998</v>
      </c>
      <c r="J7" s="127">
        <v>0.29499999999999998</v>
      </c>
      <c r="L7" s="97"/>
      <c r="M7" s="97"/>
      <c r="N7" s="97"/>
      <c r="O7" s="97"/>
      <c r="P7" s="97"/>
      <c r="Q7" s="97"/>
    </row>
    <row r="8" spans="1:24">
      <c r="B8" s="63">
        <v>2018</v>
      </c>
      <c r="C8" s="64" t="s">
        <v>10</v>
      </c>
      <c r="D8" s="64"/>
      <c r="E8" s="174">
        <v>0.84499999999999997</v>
      </c>
      <c r="F8" s="174">
        <v>0.77099999999999991</v>
      </c>
      <c r="G8" s="127">
        <v>0.26</v>
      </c>
      <c r="H8" s="127">
        <v>0.83099999999999996</v>
      </c>
      <c r="I8" s="127">
        <v>0.746</v>
      </c>
      <c r="J8" s="127">
        <v>0.26899999999999996</v>
      </c>
      <c r="L8" s="97"/>
      <c r="M8" s="97"/>
      <c r="N8" s="97"/>
      <c r="O8" s="97"/>
      <c r="P8" s="97"/>
      <c r="Q8" s="97"/>
    </row>
    <row r="9" spans="1:24" s="126" customFormat="1">
      <c r="B9" s="63">
        <v>2019</v>
      </c>
      <c r="C9" s="64" t="s">
        <v>8</v>
      </c>
      <c r="D9" s="64"/>
      <c r="E9" s="174">
        <v>0.85899999999999999</v>
      </c>
      <c r="F9" s="174">
        <v>0.77300000000000002</v>
      </c>
      <c r="G9" s="127">
        <v>0.29499999999999998</v>
      </c>
      <c r="H9" s="127">
        <v>0.83399999999999996</v>
      </c>
      <c r="I9" s="127">
        <v>0.73599999999999999</v>
      </c>
      <c r="J9" s="127">
        <v>0.33900000000000002</v>
      </c>
      <c r="L9" s="97"/>
      <c r="M9" s="97"/>
      <c r="N9" s="97"/>
      <c r="O9" s="97"/>
      <c r="P9" s="97"/>
      <c r="Q9" s="97"/>
    </row>
    <row r="10" spans="1:24" s="126" customFormat="1">
      <c r="B10" s="227">
        <v>2019</v>
      </c>
      <c r="C10" s="228" t="s">
        <v>10</v>
      </c>
      <c r="D10" s="228"/>
      <c r="E10" s="229">
        <v>0.85899999999999999</v>
      </c>
      <c r="F10" s="229">
        <v>0.77600000000000002</v>
      </c>
      <c r="G10" s="230">
        <v>0.36099999999999999</v>
      </c>
      <c r="H10" s="230">
        <v>0.84599999999999997</v>
      </c>
      <c r="I10" s="230">
        <v>0.74199999999999999</v>
      </c>
      <c r="J10" s="230">
        <v>0.312</v>
      </c>
      <c r="L10" s="97"/>
      <c r="M10" s="97"/>
      <c r="N10" s="97"/>
      <c r="O10" s="97"/>
      <c r="P10" s="97"/>
      <c r="Q10" s="97"/>
    </row>
    <row r="11" spans="1:24" ht="15" customHeight="1">
      <c r="B11" s="65" t="s">
        <v>174</v>
      </c>
      <c r="C11" s="65"/>
      <c r="D11" s="65"/>
      <c r="E11" s="65"/>
      <c r="F11" s="65"/>
      <c r="G11" s="65"/>
      <c r="H11" s="65"/>
      <c r="I11" s="65"/>
      <c r="J11" s="26"/>
    </row>
    <row r="12" spans="1:24" ht="15" customHeight="1">
      <c r="B12" s="65" t="s">
        <v>175</v>
      </c>
      <c r="C12" s="65"/>
      <c r="D12" s="65"/>
      <c r="E12" s="65"/>
      <c r="F12" s="65"/>
      <c r="G12" s="65"/>
      <c r="H12" s="65"/>
      <c r="I12" s="65"/>
      <c r="J12" s="26"/>
    </row>
    <row r="13" spans="1:24">
      <c r="B13" s="66" t="s">
        <v>70</v>
      </c>
      <c r="C13" s="66"/>
      <c r="D13" s="66"/>
      <c r="E13" s="66"/>
      <c r="F13" s="66"/>
      <c r="G13" s="66"/>
      <c r="H13" s="66"/>
      <c r="I13" s="66"/>
      <c r="J13" s="26"/>
    </row>
    <row r="14" spans="1:24">
      <c r="B14" s="29" t="s">
        <v>150</v>
      </c>
    </row>
    <row r="15" spans="1:24" ht="15" customHeight="1">
      <c r="B15" s="29" t="s">
        <v>176</v>
      </c>
      <c r="C15" s="29"/>
      <c r="D15" s="29"/>
      <c r="E15" s="29"/>
      <c r="F15" s="29"/>
      <c r="G15" s="29"/>
      <c r="H15" s="29"/>
      <c r="I15" s="29"/>
      <c r="J15" s="29"/>
      <c r="K15" s="29"/>
      <c r="L15" s="29"/>
      <c r="M15" s="29"/>
      <c r="N15" s="29"/>
      <c r="O15" s="29"/>
      <c r="P15" s="29"/>
      <c r="Q15" s="29"/>
      <c r="R15" s="29"/>
      <c r="S15" s="29"/>
      <c r="T15" s="29"/>
      <c r="U15" s="29"/>
      <c r="V15" s="29"/>
      <c r="W15" s="29"/>
      <c r="X15" s="29"/>
    </row>
    <row r="16" spans="1:24">
      <c r="B16" s="29" t="s">
        <v>177</v>
      </c>
    </row>
    <row r="17" spans="2:7">
      <c r="B17" s="226"/>
      <c r="C17" s="226"/>
      <c r="D17" s="226"/>
      <c r="E17" s="226"/>
      <c r="F17" s="226"/>
      <c r="G17" s="226"/>
    </row>
    <row r="18" spans="2:7">
      <c r="B18" s="64"/>
      <c r="C18" s="174"/>
      <c r="D18" s="174"/>
      <c r="E18" s="127"/>
      <c r="F18" s="226"/>
      <c r="G18" s="226"/>
    </row>
    <row r="19" spans="2:7">
      <c r="B19" s="64"/>
      <c r="C19" s="174"/>
      <c r="D19" s="174"/>
      <c r="E19" s="127"/>
      <c r="F19" s="226"/>
      <c r="G19" s="226"/>
    </row>
    <row r="20" spans="2:7">
      <c r="B20" s="226"/>
      <c r="C20" s="226"/>
      <c r="D20" s="226"/>
      <c r="E20" s="226"/>
      <c r="F20" s="226"/>
      <c r="G20" s="226"/>
    </row>
    <row r="21" spans="2:7">
      <c r="B21" s="226"/>
      <c r="C21" s="226"/>
      <c r="D21" s="226"/>
      <c r="E21" s="226"/>
      <c r="F21" s="226"/>
      <c r="G21" s="226"/>
    </row>
    <row r="22" spans="2:7">
      <c r="B22" s="226"/>
      <c r="C22" s="176"/>
      <c r="D22" s="176"/>
      <c r="E22" s="176"/>
      <c r="F22" s="176"/>
      <c r="G22" s="226"/>
    </row>
    <row r="23" spans="2:7">
      <c r="B23" s="226"/>
      <c r="C23" s="176"/>
      <c r="D23" s="226"/>
      <c r="E23" s="174"/>
      <c r="F23" s="127"/>
      <c r="G23" s="226"/>
    </row>
    <row r="24" spans="2:7">
      <c r="B24" s="226"/>
      <c r="C24" s="176"/>
      <c r="D24" s="226"/>
      <c r="E24" s="174"/>
      <c r="F24" s="127"/>
      <c r="G24" s="226"/>
    </row>
    <row r="25" spans="2:7">
      <c r="B25" s="226"/>
      <c r="C25" s="226"/>
      <c r="D25" s="176"/>
      <c r="E25" s="176"/>
      <c r="F25" s="176"/>
      <c r="G25" s="226"/>
    </row>
    <row r="26" spans="2:7">
      <c r="B26" s="226"/>
      <c r="C26" s="176"/>
      <c r="D26" s="226"/>
      <c r="E26" s="226"/>
      <c r="F26" s="226"/>
      <c r="G26" s="226"/>
    </row>
    <row r="27" spans="2:7">
      <c r="B27" s="226"/>
      <c r="C27" s="226"/>
      <c r="D27" s="226"/>
      <c r="E27" s="226"/>
      <c r="F27" s="226"/>
      <c r="G27" s="226"/>
    </row>
    <row r="28" spans="2:7">
      <c r="B28" s="226"/>
      <c r="C28" s="226"/>
      <c r="D28" s="226"/>
      <c r="E28" s="226"/>
      <c r="F28" s="226"/>
      <c r="G28" s="226"/>
    </row>
    <row r="29" spans="2:7">
      <c r="B29" s="226"/>
      <c r="C29" s="226"/>
      <c r="D29" s="226"/>
      <c r="E29" s="226"/>
      <c r="F29" s="226"/>
      <c r="G29" s="226"/>
    </row>
  </sheetData>
  <sortState xmlns:xlrd2="http://schemas.microsoft.com/office/spreadsheetml/2017/richdata2" ref="B3:J8">
    <sortCondition ref="B3:B8"/>
  </sortState>
  <pageMargins left="0.25" right="0.25" top="0.75" bottom="0.75" header="0.3" footer="0.3"/>
  <pageSetup paperSize="9" scale="74"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sheetPr>
    <tabColor rgb="FF009999"/>
  </sheetPr>
  <dimension ref="A1:N10"/>
  <sheetViews>
    <sheetView showGridLines="0" zoomScaleNormal="100" zoomScaleSheetLayoutView="130" workbookViewId="0">
      <selection activeCell="D25" sqref="D25"/>
    </sheetView>
  </sheetViews>
  <sheetFormatPr defaultRowHeight="15"/>
  <cols>
    <col min="1" max="1" width="6.28515625" customWidth="1"/>
    <col min="3" max="3" width="10.28515625" customWidth="1"/>
    <col min="4" max="4" width="10.85546875" customWidth="1"/>
  </cols>
  <sheetData>
    <row r="1" spans="1:14">
      <c r="A1" s="2"/>
      <c r="B1" s="136" t="s">
        <v>58</v>
      </c>
      <c r="C1" s="23"/>
      <c r="D1" s="23"/>
      <c r="N1" s="2"/>
    </row>
    <row r="2" spans="1:14" ht="24.75">
      <c r="B2" s="90" t="s">
        <v>2</v>
      </c>
      <c r="C2" s="22" t="s">
        <v>4</v>
      </c>
      <c r="D2" s="22" t="s">
        <v>3</v>
      </c>
      <c r="F2" s="179"/>
    </row>
    <row r="3" spans="1:14">
      <c r="B3" s="91">
        <v>2016</v>
      </c>
      <c r="C3" s="279">
        <v>642</v>
      </c>
      <c r="D3" s="280">
        <v>0.44600000000000001</v>
      </c>
    </row>
    <row r="4" spans="1:14">
      <c r="B4" s="91">
        <v>2017</v>
      </c>
      <c r="C4" s="279">
        <v>750</v>
      </c>
      <c r="D4" s="280">
        <v>0.51700000000000002</v>
      </c>
    </row>
    <row r="5" spans="1:14" s="126" customFormat="1">
      <c r="B5" s="91">
        <v>2018</v>
      </c>
      <c r="C5" s="279">
        <v>852</v>
      </c>
      <c r="D5" s="280">
        <v>0.60799999999999998</v>
      </c>
    </row>
    <row r="6" spans="1:14">
      <c r="B6" s="90">
        <v>2019</v>
      </c>
      <c r="C6" s="281">
        <v>952</v>
      </c>
      <c r="D6" s="282">
        <v>0.66100000000000003</v>
      </c>
    </row>
    <row r="7" spans="1:14">
      <c r="B7" s="16" t="s">
        <v>218</v>
      </c>
      <c r="C7" s="5"/>
      <c r="D7" s="5"/>
      <c r="E7" s="6"/>
      <c r="F7" s="6"/>
      <c r="G7" s="6"/>
      <c r="H7" s="7"/>
    </row>
    <row r="8" spans="1:14" ht="24.75" customHeight="1">
      <c r="B8" s="358" t="s">
        <v>84</v>
      </c>
      <c r="C8" s="358"/>
      <c r="D8" s="358"/>
      <c r="E8" s="358"/>
      <c r="F8" s="358"/>
      <c r="G8" s="358"/>
      <c r="H8" s="358"/>
      <c r="I8" s="358"/>
      <c r="J8" s="358"/>
    </row>
    <row r="9" spans="1:14" ht="34.5" customHeight="1">
      <c r="B9" s="356" t="s">
        <v>9</v>
      </c>
      <c r="C9" s="356"/>
      <c r="D9" s="356"/>
      <c r="E9" s="356"/>
      <c r="F9" s="356"/>
      <c r="G9" s="356"/>
      <c r="H9" s="356"/>
      <c r="I9" s="356"/>
      <c r="J9" s="356"/>
    </row>
    <row r="10" spans="1:14" ht="71.25" hidden="1" customHeight="1">
      <c r="B10" s="359" t="s">
        <v>166</v>
      </c>
      <c r="C10" s="359"/>
      <c r="D10" s="359"/>
      <c r="E10" s="359"/>
      <c r="F10" s="359"/>
      <c r="G10" s="359"/>
      <c r="H10" s="359"/>
      <c r="I10" s="359"/>
      <c r="J10" s="359"/>
      <c r="K10" s="164"/>
      <c r="L10" s="164"/>
      <c r="M10" s="164"/>
      <c r="N10" s="164"/>
    </row>
  </sheetData>
  <mergeCells count="3">
    <mergeCell ref="B9:J9"/>
    <mergeCell ref="B8:J8"/>
    <mergeCell ref="B10:J10"/>
  </mergeCells>
  <pageMargins left="0.7" right="0.7" top="0.75" bottom="0.75" header="0.3" footer="0.3"/>
  <pageSetup paperSize="9" orientation="landscape" r:id="rId1"/>
  <headerFooter>
    <oddFooter>&amp;L&amp;1#&amp;"Calibri"&amp;11&amp;K000000OFFICIAL: Sensitive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CADE-11D4-4F1E-B7FE-007254A6598B}">
  <sheetPr>
    <tabColor rgb="FF009999"/>
  </sheetPr>
  <dimension ref="A1:I20"/>
  <sheetViews>
    <sheetView showGridLines="0" zoomScaleNormal="100" zoomScaleSheetLayoutView="175" workbookViewId="0">
      <selection activeCell="I29" sqref="I29"/>
    </sheetView>
  </sheetViews>
  <sheetFormatPr defaultRowHeight="15"/>
  <cols>
    <col min="2" max="2" width="32.5703125" style="73" bestFit="1" customWidth="1"/>
    <col min="3" max="3" width="15.85546875" style="73" bestFit="1" customWidth="1"/>
    <col min="4" max="4" width="6.5703125" style="73" bestFit="1" customWidth="1"/>
    <col min="5" max="5" width="20.28515625" style="73" bestFit="1" customWidth="1"/>
    <col min="7" max="7" width="11.5703125" customWidth="1"/>
    <col min="9" max="9" width="46.140625" customWidth="1"/>
  </cols>
  <sheetData>
    <row r="1" spans="1:9">
      <c r="A1" s="2"/>
      <c r="B1" s="137" t="s">
        <v>81</v>
      </c>
    </row>
    <row r="2" spans="1:9">
      <c r="B2" s="41" t="s">
        <v>75</v>
      </c>
      <c r="C2" s="41" t="s">
        <v>2</v>
      </c>
      <c r="D2" s="41" t="s">
        <v>79</v>
      </c>
      <c r="E2" s="41" t="s">
        <v>80</v>
      </c>
    </row>
    <row r="3" spans="1:9">
      <c r="B3" s="74" t="s">
        <v>71</v>
      </c>
      <c r="C3" s="161" t="s">
        <v>72</v>
      </c>
      <c r="D3" s="81">
        <v>1</v>
      </c>
      <c r="E3" s="81">
        <v>1</v>
      </c>
    </row>
    <row r="4" spans="1:9">
      <c r="B4" s="74"/>
      <c r="C4" s="161" t="s">
        <v>73</v>
      </c>
      <c r="D4" s="82">
        <v>6</v>
      </c>
      <c r="E4" s="82">
        <v>6</v>
      </c>
      <c r="I4" s="74"/>
    </row>
    <row r="5" spans="1:9" s="126" customFormat="1">
      <c r="B5" s="74"/>
      <c r="C5" s="198" t="s">
        <v>173</v>
      </c>
      <c r="D5" s="199">
        <v>32</v>
      </c>
      <c r="E5" s="199">
        <v>32</v>
      </c>
      <c r="I5" s="200"/>
    </row>
    <row r="6" spans="1:9" ht="24.75">
      <c r="B6" s="75" t="s">
        <v>74</v>
      </c>
      <c r="C6" s="161">
        <v>2017</v>
      </c>
      <c r="D6" s="82">
        <v>7</v>
      </c>
      <c r="E6" s="82">
        <v>5</v>
      </c>
      <c r="I6" s="75"/>
    </row>
    <row r="7" spans="1:9">
      <c r="B7" s="74"/>
      <c r="C7" s="161">
        <v>2018</v>
      </c>
      <c r="D7" s="82">
        <v>4</v>
      </c>
      <c r="E7" s="82">
        <v>3</v>
      </c>
      <c r="I7" s="75"/>
    </row>
    <row r="8" spans="1:9">
      <c r="B8" s="74"/>
      <c r="C8" s="161">
        <v>2019</v>
      </c>
      <c r="D8" s="82">
        <v>2</v>
      </c>
      <c r="E8" s="82">
        <v>1</v>
      </c>
    </row>
    <row r="9" spans="1:9" s="126" customFormat="1">
      <c r="B9" s="74"/>
      <c r="C9" s="198">
        <v>2020</v>
      </c>
      <c r="D9" s="199">
        <v>13</v>
      </c>
      <c r="E9" s="199">
        <v>13</v>
      </c>
    </row>
    <row r="10" spans="1:9" ht="24.75">
      <c r="B10" s="75" t="s">
        <v>157</v>
      </c>
      <c r="C10" s="161">
        <v>2017</v>
      </c>
      <c r="D10" s="82">
        <v>24</v>
      </c>
      <c r="E10" s="82">
        <v>18</v>
      </c>
    </row>
    <row r="11" spans="1:9">
      <c r="B11" s="74"/>
      <c r="C11" s="161">
        <v>2018</v>
      </c>
      <c r="D11" s="82">
        <v>11</v>
      </c>
      <c r="E11" s="82">
        <v>11</v>
      </c>
    </row>
    <row r="12" spans="1:9">
      <c r="B12" s="74"/>
      <c r="C12" s="161">
        <v>2019</v>
      </c>
      <c r="D12" s="82">
        <v>13</v>
      </c>
      <c r="E12" s="82">
        <v>13</v>
      </c>
    </row>
    <row r="13" spans="1:9" s="126" customFormat="1">
      <c r="B13" s="74"/>
      <c r="C13" s="209">
        <v>2020</v>
      </c>
      <c r="D13" s="210">
        <v>4</v>
      </c>
      <c r="E13" s="210">
        <v>4</v>
      </c>
    </row>
    <row r="14" spans="1:9" ht="24.75">
      <c r="B14" s="75" t="s">
        <v>165</v>
      </c>
      <c r="C14" s="209">
        <v>2017</v>
      </c>
      <c r="D14" s="210">
        <v>39</v>
      </c>
      <c r="E14" s="210">
        <v>24</v>
      </c>
    </row>
    <row r="15" spans="1:9">
      <c r="B15" s="74"/>
      <c r="C15" s="209">
        <v>2018</v>
      </c>
      <c r="D15" s="210">
        <v>35</v>
      </c>
      <c r="E15" s="210">
        <v>30</v>
      </c>
    </row>
    <row r="16" spans="1:9">
      <c r="B16" s="74"/>
      <c r="C16" s="209" t="s">
        <v>183</v>
      </c>
      <c r="D16" s="210">
        <v>57</v>
      </c>
      <c r="E16" s="210">
        <v>56</v>
      </c>
    </row>
    <row r="17" spans="2:6" s="126" customFormat="1">
      <c r="B17" s="32"/>
      <c r="C17" s="335" t="s">
        <v>184</v>
      </c>
      <c r="D17" s="336">
        <v>26</v>
      </c>
      <c r="E17" s="336">
        <v>25</v>
      </c>
    </row>
    <row r="18" spans="2:6">
      <c r="B18" s="94" t="s">
        <v>164</v>
      </c>
      <c r="F18" s="97"/>
    </row>
    <row r="19" spans="2:6">
      <c r="B19" s="94" t="s">
        <v>181</v>
      </c>
    </row>
    <row r="20" spans="2:6">
      <c r="B20" s="190"/>
    </row>
  </sheetData>
  <pageMargins left="0.7" right="0.7" top="0.75" bottom="0.75" header="0.3" footer="0.3"/>
  <pageSetup paperSize="9" orientation="landscape" r:id="rId1"/>
  <headerFooter>
    <oddFooter>&amp;L&amp;1#&amp;"Calibri"&amp;11&amp;K000000OFFICIAL: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tabColor theme="6" tint="-0.249977111117893"/>
  </sheetPr>
  <dimension ref="A1:Z12"/>
  <sheetViews>
    <sheetView showGridLines="0" zoomScaleNormal="100" zoomScaleSheetLayoutView="190" workbookViewId="0">
      <selection activeCell="B1" sqref="B1:H1"/>
    </sheetView>
  </sheetViews>
  <sheetFormatPr defaultRowHeight="15"/>
  <cols>
    <col min="1" max="1" width="6.140625" customWidth="1"/>
    <col min="2" max="3" width="9.140625" style="19"/>
    <col min="4" max="4" width="12.5703125" style="19" customWidth="1"/>
    <col min="5" max="6" width="9.140625" style="19"/>
    <col min="23" max="23" width="10" bestFit="1" customWidth="1"/>
  </cols>
  <sheetData>
    <row r="1" spans="1:26" s="126" customFormat="1">
      <c r="B1" s="338" t="s">
        <v>224</v>
      </c>
      <c r="C1" s="339"/>
      <c r="D1" s="339"/>
      <c r="E1" s="339"/>
      <c r="F1" s="339"/>
      <c r="G1" s="339"/>
      <c r="H1" s="339"/>
      <c r="I1" s="339"/>
      <c r="J1" s="339"/>
      <c r="K1" s="339"/>
      <c r="L1" s="339"/>
    </row>
    <row r="2" spans="1:26">
      <c r="A2" s="2"/>
      <c r="B2" s="136" t="s">
        <v>83</v>
      </c>
      <c r="C2" s="25"/>
      <c r="D2" s="25"/>
      <c r="E2" s="25"/>
      <c r="F2" s="25"/>
      <c r="I2" s="2"/>
      <c r="S2" s="79"/>
      <c r="T2" s="79"/>
      <c r="U2" s="79"/>
      <c r="V2" s="79"/>
      <c r="W2" s="79"/>
      <c r="X2" s="79"/>
      <c r="Y2" s="79"/>
      <c r="Z2" s="79"/>
    </row>
    <row r="3" spans="1:26" ht="24.75">
      <c r="B3" s="90" t="s">
        <v>2</v>
      </c>
      <c r="C3" s="22" t="s">
        <v>3</v>
      </c>
      <c r="D3" s="22" t="s">
        <v>59</v>
      </c>
      <c r="E3" s="78" t="s">
        <v>5</v>
      </c>
      <c r="F3" s="32" t="s">
        <v>6</v>
      </c>
    </row>
    <row r="4" spans="1:26">
      <c r="B4" s="91">
        <v>2009</v>
      </c>
      <c r="C4" s="21">
        <v>0.42399999999999999</v>
      </c>
      <c r="D4" s="21">
        <v>0.20300000000000001</v>
      </c>
      <c r="E4" s="36">
        <f>C4-D4</f>
        <v>0.22099999999999997</v>
      </c>
      <c r="F4" s="37">
        <f>C4/D4</f>
        <v>2.0886699507389159</v>
      </c>
    </row>
    <row r="5" spans="1:26">
      <c r="B5" s="91">
        <v>2012</v>
      </c>
      <c r="C5" s="21">
        <v>0.39600000000000002</v>
      </c>
      <c r="D5" s="21">
        <v>0.19500000000000001</v>
      </c>
      <c r="E5" s="36">
        <f t="shared" ref="E5:E7" si="0">C5-D5</f>
        <v>0.20100000000000001</v>
      </c>
      <c r="F5" s="37">
        <f t="shared" ref="F5:F7" si="1">C5/D5</f>
        <v>2.0307692307692307</v>
      </c>
    </row>
    <row r="6" spans="1:26">
      <c r="B6" s="91">
        <v>2015</v>
      </c>
      <c r="C6" s="21">
        <v>0.40299999999999997</v>
      </c>
      <c r="D6" s="21">
        <v>0.19899999999999998</v>
      </c>
      <c r="E6" s="36">
        <f t="shared" si="0"/>
        <v>0.20399999999999999</v>
      </c>
      <c r="F6" s="37">
        <f t="shared" si="1"/>
        <v>2.0251256281407035</v>
      </c>
    </row>
    <row r="7" spans="1:26">
      <c r="B7" s="91">
        <v>2018</v>
      </c>
      <c r="C7" s="21">
        <v>0.42399999999999999</v>
      </c>
      <c r="D7" s="21">
        <v>0.19800000000000001</v>
      </c>
      <c r="E7" s="178">
        <f t="shared" si="0"/>
        <v>0.22599999999999998</v>
      </c>
      <c r="F7" s="99">
        <f t="shared" si="1"/>
        <v>2.1414141414141414</v>
      </c>
    </row>
    <row r="8" spans="1:26" s="126" customFormat="1">
      <c r="B8" s="90"/>
      <c r="C8" s="297"/>
      <c r="D8" s="297"/>
      <c r="E8" s="93"/>
      <c r="F8" s="89"/>
    </row>
    <row r="9" spans="1:26">
      <c r="B9" s="16" t="s">
        <v>11</v>
      </c>
    </row>
    <row r="10" spans="1:26">
      <c r="B10" s="17" t="s">
        <v>12</v>
      </c>
    </row>
    <row r="12" spans="1:26">
      <c r="B12" s="192"/>
      <c r="C12" s="193"/>
      <c r="D12" s="193"/>
      <c r="E12" s="193"/>
      <c r="F12" s="193"/>
      <c r="G12" s="175"/>
      <c r="H12" s="175"/>
      <c r="I12" s="175"/>
      <c r="J12" s="175"/>
    </row>
  </sheetData>
  <pageMargins left="0.7" right="0.7" top="0.75" bottom="0.75" header="0.3" footer="0.3"/>
  <pageSetup paperSize="9" orientation="landscape" r:id="rId1"/>
  <headerFooter>
    <oddFooter>&amp;L&amp;1#&amp;"Calibri"&amp;11&amp;K000000OFFICIAL: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1B19-A002-4CAD-866C-37C9C0484961}">
  <sheetPr>
    <tabColor rgb="FF009999"/>
    <pageSetUpPr fitToPage="1"/>
  </sheetPr>
  <dimension ref="A1:AE36"/>
  <sheetViews>
    <sheetView showGridLines="0" zoomScaleNormal="100" zoomScaleSheetLayoutView="130" workbookViewId="0">
      <selection activeCell="M15" sqref="M15"/>
    </sheetView>
  </sheetViews>
  <sheetFormatPr defaultRowHeight="15"/>
  <cols>
    <col min="1" max="1" width="6.140625" customWidth="1"/>
    <col min="2" max="2" width="7.5703125" customWidth="1"/>
    <col min="3" max="3" width="10.5703125" customWidth="1"/>
    <col min="4" max="4" width="12.5703125" customWidth="1"/>
    <col min="5" max="6" width="8.140625" customWidth="1"/>
    <col min="7" max="7" width="1.85546875" customWidth="1"/>
    <col min="12" max="12" width="2.140625" customWidth="1"/>
    <col min="17" max="17" width="2.28515625" customWidth="1"/>
    <col min="22" max="22" width="2" customWidth="1"/>
    <col min="27" max="27" width="3.42578125" customWidth="1"/>
  </cols>
  <sheetData>
    <row r="1" spans="1:31">
      <c r="A1" s="2"/>
      <c r="B1" s="137" t="s">
        <v>170</v>
      </c>
      <c r="C1" s="25"/>
      <c r="D1" s="25"/>
      <c r="E1" s="25"/>
      <c r="F1" s="25"/>
      <c r="G1" s="23"/>
      <c r="H1" s="23"/>
      <c r="I1" s="23"/>
      <c r="J1" s="23"/>
      <c r="K1" s="23"/>
      <c r="L1" s="23"/>
      <c r="M1" s="23"/>
      <c r="N1" s="23"/>
      <c r="O1" s="23"/>
      <c r="P1" s="23"/>
      <c r="Q1" s="23"/>
      <c r="R1" s="23"/>
      <c r="S1" s="23"/>
      <c r="T1" s="23"/>
      <c r="U1" s="23"/>
      <c r="V1" s="23"/>
      <c r="W1" s="23"/>
      <c r="X1" s="23"/>
      <c r="Y1" s="23"/>
      <c r="Z1" s="23"/>
      <c r="AA1" s="23"/>
    </row>
    <row r="2" spans="1:31">
      <c r="A2" s="2"/>
      <c r="B2" s="84"/>
      <c r="C2" s="360">
        <v>2008</v>
      </c>
      <c r="D2" s="360"/>
      <c r="E2" s="360"/>
      <c r="F2" s="360"/>
      <c r="H2" s="360">
        <v>2009</v>
      </c>
      <c r="I2" s="360"/>
      <c r="J2" s="360"/>
      <c r="K2" s="360"/>
      <c r="M2" s="360">
        <v>2010</v>
      </c>
      <c r="N2" s="360"/>
      <c r="O2" s="360"/>
      <c r="P2" s="360"/>
      <c r="R2" s="360">
        <v>2011</v>
      </c>
      <c r="S2" s="360"/>
      <c r="T2" s="360"/>
      <c r="U2" s="360"/>
      <c r="W2" s="360">
        <v>2012</v>
      </c>
      <c r="X2" s="360"/>
      <c r="Y2" s="360"/>
      <c r="Z2" s="360"/>
      <c r="AA2" s="98"/>
      <c r="AB2" s="360">
        <v>2013</v>
      </c>
      <c r="AC2" s="360"/>
      <c r="AD2" s="360"/>
      <c r="AE2" s="360"/>
    </row>
    <row r="3" spans="1:31" ht="36.75">
      <c r="B3" s="28" t="s">
        <v>13</v>
      </c>
      <c r="C3" s="44" t="s">
        <v>3</v>
      </c>
      <c r="D3" s="44" t="s">
        <v>92</v>
      </c>
      <c r="E3" s="34" t="s">
        <v>5</v>
      </c>
      <c r="F3" s="34" t="s">
        <v>60</v>
      </c>
      <c r="H3" s="33" t="s">
        <v>3</v>
      </c>
      <c r="I3" s="33" t="s">
        <v>92</v>
      </c>
      <c r="J3" s="34" t="s">
        <v>5</v>
      </c>
      <c r="K3" s="34" t="s">
        <v>60</v>
      </c>
      <c r="M3" s="33" t="s">
        <v>3</v>
      </c>
      <c r="N3" s="33" t="s">
        <v>92</v>
      </c>
      <c r="O3" s="34" t="s">
        <v>5</v>
      </c>
      <c r="P3" s="34" t="s">
        <v>60</v>
      </c>
      <c r="R3" s="33" t="s">
        <v>3</v>
      </c>
      <c r="S3" s="33" t="s">
        <v>92</v>
      </c>
      <c r="T3" s="34" t="s">
        <v>5</v>
      </c>
      <c r="U3" s="34" t="s">
        <v>60</v>
      </c>
      <c r="W3" s="33" t="s">
        <v>3</v>
      </c>
      <c r="X3" s="33" t="s">
        <v>92</v>
      </c>
      <c r="Y3" s="34" t="s">
        <v>5</v>
      </c>
      <c r="Z3" s="34" t="s">
        <v>60</v>
      </c>
      <c r="AA3" s="45"/>
      <c r="AB3" s="33" t="s">
        <v>3</v>
      </c>
      <c r="AC3" s="33" t="s">
        <v>92</v>
      </c>
      <c r="AD3" s="34" t="s">
        <v>5</v>
      </c>
      <c r="AE3" s="34" t="s">
        <v>60</v>
      </c>
    </row>
    <row r="4" spans="1:31">
      <c r="B4" s="31" t="s">
        <v>14</v>
      </c>
      <c r="C4" s="85">
        <v>0.44799999999999995</v>
      </c>
      <c r="D4" s="85">
        <v>0.51300000000000001</v>
      </c>
      <c r="E4" s="36">
        <f>C4-D4</f>
        <v>-6.5000000000000058E-2</v>
      </c>
      <c r="F4" s="37">
        <f>C4/D4</f>
        <v>0.87329434697855735</v>
      </c>
      <c r="H4" s="85">
        <v>0.45</v>
      </c>
      <c r="I4" s="85">
        <v>0.73299999999999998</v>
      </c>
      <c r="J4" s="36">
        <f>H4-I4</f>
        <v>-0.28299999999999997</v>
      </c>
      <c r="K4" s="37">
        <f>H4/I4</f>
        <v>0.61391541609822653</v>
      </c>
      <c r="M4" s="85">
        <v>0.46600000000000003</v>
      </c>
      <c r="N4" s="85">
        <v>0.75</v>
      </c>
      <c r="O4" s="36">
        <f>M4-N4</f>
        <v>-0.28399999999999997</v>
      </c>
      <c r="P4" s="37">
        <f>M4/N4</f>
        <v>0.6213333333333334</v>
      </c>
      <c r="R4" s="85">
        <v>0.45399999999999996</v>
      </c>
      <c r="S4" s="85">
        <v>0.73699999999999999</v>
      </c>
      <c r="T4" s="36">
        <f>R4-S4</f>
        <v>-0.28300000000000003</v>
      </c>
      <c r="U4" s="37">
        <f>R4/S4</f>
        <v>0.61601085481682494</v>
      </c>
      <c r="W4" s="85">
        <v>0.45899999999999996</v>
      </c>
      <c r="X4" s="85">
        <v>0.73699999999999999</v>
      </c>
      <c r="Y4" s="36">
        <f>W4-X4</f>
        <v>-0.27800000000000002</v>
      </c>
      <c r="Z4" s="37">
        <f>W4/X4</f>
        <v>0.62279511533242871</v>
      </c>
      <c r="AA4" s="37"/>
      <c r="AB4" s="85">
        <v>0.47899999999999998</v>
      </c>
      <c r="AC4" s="85">
        <v>0.75900000000000001</v>
      </c>
      <c r="AD4" s="36">
        <f>AB4-AC4</f>
        <v>-0.28000000000000003</v>
      </c>
      <c r="AE4" s="37">
        <f>AB4/AC4</f>
        <v>0.63109354413702234</v>
      </c>
    </row>
    <row r="5" spans="1:31">
      <c r="B5" s="31" t="s">
        <v>15</v>
      </c>
      <c r="C5" s="85">
        <v>0.32299999999999995</v>
      </c>
      <c r="D5" s="85">
        <v>0.59299999999999997</v>
      </c>
      <c r="E5" s="36">
        <f t="shared" ref="E5:E7" si="0">C5-D5</f>
        <v>-0.27</v>
      </c>
      <c r="F5" s="37">
        <f t="shared" ref="F5:F7" si="1">C5/D5</f>
        <v>0.54468802698145025</v>
      </c>
      <c r="H5" s="85">
        <v>0.35200000000000004</v>
      </c>
      <c r="I5" s="85">
        <v>0.64300000000000002</v>
      </c>
      <c r="J5" s="36">
        <f t="shared" ref="J5:J6" si="2">H5-I5</f>
        <v>-0.29099999999999998</v>
      </c>
      <c r="K5" s="37">
        <f t="shared" ref="K5:K7" si="3">H5/I5</f>
        <v>0.54743390357698296</v>
      </c>
      <c r="M5" s="85">
        <v>0.33500000000000002</v>
      </c>
      <c r="N5" s="85">
        <v>0.61799999999999999</v>
      </c>
      <c r="O5" s="36">
        <f t="shared" ref="O5:O7" si="4">M5-N5</f>
        <v>-0.28299999999999997</v>
      </c>
      <c r="P5" s="37">
        <f t="shared" ref="P5:P7" si="5">M5/N5</f>
        <v>0.54207119741100329</v>
      </c>
      <c r="R5" s="85">
        <v>0.33100000000000002</v>
      </c>
      <c r="S5" s="85">
        <v>0.625</v>
      </c>
      <c r="T5" s="36">
        <f t="shared" ref="T5:T7" si="6">R5-S5</f>
        <v>-0.29399999999999998</v>
      </c>
      <c r="U5" s="37">
        <f t="shared" ref="U5:U7" si="7">R5/S5</f>
        <v>0.52960000000000007</v>
      </c>
      <c r="W5" s="85">
        <v>0.31</v>
      </c>
      <c r="X5" s="85">
        <v>0.63300000000000001</v>
      </c>
      <c r="Y5" s="36">
        <f t="shared" ref="Y5:Y7" si="8">W5-X5</f>
        <v>-0.32300000000000001</v>
      </c>
      <c r="Z5" s="37">
        <f t="shared" ref="Z5:Z7" si="9">W5/X5</f>
        <v>0.48973143759873616</v>
      </c>
      <c r="AA5" s="37"/>
      <c r="AB5" s="85">
        <v>0.39700000000000002</v>
      </c>
      <c r="AC5" s="85">
        <v>0.67500000000000004</v>
      </c>
      <c r="AD5" s="36">
        <f t="shared" ref="AD5:AD7" si="10">AB5-AC5</f>
        <v>-0.27800000000000002</v>
      </c>
      <c r="AE5" s="37">
        <f t="shared" ref="AE5:AE7" si="11">AB5/AC5</f>
        <v>0.58814814814814809</v>
      </c>
    </row>
    <row r="6" spans="1:31">
      <c r="B6" s="31" t="s">
        <v>16</v>
      </c>
      <c r="C6" s="85">
        <v>0.21099999999999997</v>
      </c>
      <c r="D6" s="85">
        <v>0.56299999999999994</v>
      </c>
      <c r="E6" s="36">
        <f t="shared" si="0"/>
        <v>-0.35199999999999998</v>
      </c>
      <c r="F6" s="37">
        <f t="shared" si="1"/>
        <v>0.37477797513321487</v>
      </c>
      <c r="H6" s="85">
        <v>0.27200000000000002</v>
      </c>
      <c r="I6" s="85">
        <v>0.59799999999999998</v>
      </c>
      <c r="J6" s="36">
        <f t="shared" si="2"/>
        <v>-0.32599999999999996</v>
      </c>
      <c r="K6" s="37">
        <f t="shared" si="3"/>
        <v>0.45484949832775923</v>
      </c>
      <c r="M6" s="85">
        <v>0.31900000000000001</v>
      </c>
      <c r="N6" s="85">
        <v>0.64200000000000002</v>
      </c>
      <c r="O6" s="36">
        <f t="shared" si="4"/>
        <v>-0.32300000000000001</v>
      </c>
      <c r="P6" s="37">
        <f t="shared" si="5"/>
        <v>0.49688473520249221</v>
      </c>
      <c r="R6" s="85">
        <v>0.254</v>
      </c>
      <c r="S6" s="85">
        <v>0.57699999999999996</v>
      </c>
      <c r="T6" s="36">
        <f t="shared" si="6"/>
        <v>-0.32299999999999995</v>
      </c>
      <c r="U6" s="37">
        <f t="shared" si="7"/>
        <v>0.44020797227036401</v>
      </c>
      <c r="W6" s="85">
        <v>0.313</v>
      </c>
      <c r="X6" s="85">
        <v>0.60300000000000009</v>
      </c>
      <c r="Y6" s="36">
        <f t="shared" si="8"/>
        <v>-0.29000000000000009</v>
      </c>
      <c r="Z6" s="37">
        <f t="shared" si="9"/>
        <v>0.5190713101160862</v>
      </c>
      <c r="AA6" s="37"/>
      <c r="AB6" s="85">
        <v>0.30400000000000005</v>
      </c>
      <c r="AC6" s="85">
        <v>0.60199999999999998</v>
      </c>
      <c r="AD6" s="36">
        <f t="shared" si="10"/>
        <v>-0.29799999999999993</v>
      </c>
      <c r="AE6" s="37">
        <f t="shared" si="11"/>
        <v>0.50498338870431903</v>
      </c>
    </row>
    <row r="7" spans="1:31">
      <c r="B7" s="32" t="s">
        <v>17</v>
      </c>
      <c r="C7" s="38">
        <v>0.19500000000000001</v>
      </c>
      <c r="D7" s="38">
        <v>0.496</v>
      </c>
      <c r="E7" s="39">
        <f t="shared" si="0"/>
        <v>-0.30099999999999999</v>
      </c>
      <c r="F7" s="27">
        <f t="shared" si="1"/>
        <v>0.39314516129032262</v>
      </c>
      <c r="G7" s="23"/>
      <c r="H7" s="85">
        <v>0.21</v>
      </c>
      <c r="I7" s="85">
        <v>0.54</v>
      </c>
      <c r="J7" s="39">
        <f>H7-I7</f>
        <v>-0.33000000000000007</v>
      </c>
      <c r="K7" s="27">
        <f t="shared" si="3"/>
        <v>0.38888888888888884</v>
      </c>
      <c r="L7" s="23"/>
      <c r="M7" s="85">
        <v>0.157</v>
      </c>
      <c r="N7" s="85">
        <v>0.504</v>
      </c>
      <c r="O7" s="39">
        <f t="shared" si="4"/>
        <v>-0.34699999999999998</v>
      </c>
      <c r="P7" s="27">
        <f t="shared" si="5"/>
        <v>0.31150793650793651</v>
      </c>
      <c r="Q7" s="23"/>
      <c r="R7" s="85">
        <v>0.21700000000000003</v>
      </c>
      <c r="S7" s="85">
        <v>0.50800000000000001</v>
      </c>
      <c r="T7" s="39">
        <f t="shared" si="6"/>
        <v>-0.29099999999999998</v>
      </c>
      <c r="U7" s="27">
        <f t="shared" si="7"/>
        <v>0.42716535433070868</v>
      </c>
      <c r="V7" s="23"/>
      <c r="W7" s="85">
        <v>0.22</v>
      </c>
      <c r="X7" s="85">
        <v>0.48700000000000004</v>
      </c>
      <c r="Y7" s="39">
        <f t="shared" si="8"/>
        <v>-0.26700000000000002</v>
      </c>
      <c r="Z7" s="27">
        <f t="shared" si="9"/>
        <v>0.45174537987679669</v>
      </c>
      <c r="AA7" s="27"/>
      <c r="AB7" s="38">
        <v>0.23</v>
      </c>
      <c r="AC7" s="38">
        <v>0.51</v>
      </c>
      <c r="AD7" s="39">
        <f t="shared" si="10"/>
        <v>-0.28000000000000003</v>
      </c>
      <c r="AE7" s="27">
        <f t="shared" si="11"/>
        <v>0.45098039215686275</v>
      </c>
    </row>
    <row r="8" spans="1:31">
      <c r="B8" s="84"/>
      <c r="C8" s="361">
        <v>2014</v>
      </c>
      <c r="D8" s="361"/>
      <c r="E8" s="360"/>
      <c r="F8" s="360"/>
      <c r="H8" s="360">
        <v>2015</v>
      </c>
      <c r="I8" s="360"/>
      <c r="J8" s="360"/>
      <c r="K8" s="360"/>
      <c r="M8" s="360">
        <v>2016</v>
      </c>
      <c r="N8" s="360"/>
      <c r="O8" s="360"/>
      <c r="P8" s="360"/>
      <c r="R8" s="360">
        <v>2017</v>
      </c>
      <c r="S8" s="360"/>
      <c r="T8" s="360"/>
      <c r="U8" s="360"/>
      <c r="W8" s="360">
        <v>2018</v>
      </c>
      <c r="X8" s="360"/>
      <c r="Y8" s="360"/>
      <c r="Z8" s="360"/>
      <c r="AA8" s="126"/>
      <c r="AB8" s="362">
        <v>2019</v>
      </c>
      <c r="AC8" s="362"/>
      <c r="AD8" s="362"/>
      <c r="AE8" s="362"/>
    </row>
    <row r="9" spans="1:31" ht="36.75">
      <c r="B9" s="28" t="s">
        <v>13</v>
      </c>
      <c r="C9" s="33" t="s">
        <v>3</v>
      </c>
      <c r="D9" s="33" t="s">
        <v>92</v>
      </c>
      <c r="E9" s="34" t="s">
        <v>5</v>
      </c>
      <c r="F9" s="34" t="s">
        <v>60</v>
      </c>
      <c r="H9" s="33" t="s">
        <v>3</v>
      </c>
      <c r="I9" s="33" t="s">
        <v>92</v>
      </c>
      <c r="J9" s="34" t="s">
        <v>5</v>
      </c>
      <c r="K9" s="34" t="s">
        <v>60</v>
      </c>
      <c r="M9" s="33" t="s">
        <v>3</v>
      </c>
      <c r="N9" s="33" t="s">
        <v>92</v>
      </c>
      <c r="O9" s="34" t="s">
        <v>5</v>
      </c>
      <c r="P9" s="34" t="s">
        <v>60</v>
      </c>
      <c r="R9" s="33" t="s">
        <v>3</v>
      </c>
      <c r="S9" s="33" t="s">
        <v>92</v>
      </c>
      <c r="T9" s="34" t="s">
        <v>5</v>
      </c>
      <c r="U9" s="34" t="s">
        <v>60</v>
      </c>
      <c r="W9" s="33" t="s">
        <v>3</v>
      </c>
      <c r="X9" s="33" t="s">
        <v>92</v>
      </c>
      <c r="Y9" s="34" t="s">
        <v>5</v>
      </c>
      <c r="Z9" s="34" t="s">
        <v>60</v>
      </c>
      <c r="AA9" s="126"/>
      <c r="AB9" s="283" t="s">
        <v>3</v>
      </c>
      <c r="AC9" s="283" t="s">
        <v>92</v>
      </c>
      <c r="AD9" s="284" t="s">
        <v>5</v>
      </c>
      <c r="AE9" s="284" t="s">
        <v>60</v>
      </c>
    </row>
    <row r="10" spans="1:31">
      <c r="B10" s="31" t="s">
        <v>14</v>
      </c>
      <c r="C10" s="85">
        <v>0.48199999999999998</v>
      </c>
      <c r="D10" s="85">
        <v>0.72600000000000009</v>
      </c>
      <c r="E10" s="36">
        <f>C10-D10</f>
        <v>-0.24400000000000011</v>
      </c>
      <c r="F10" s="37">
        <f>C10/D10</f>
        <v>0.66391184573002748</v>
      </c>
      <c r="H10" s="35">
        <v>0.47299999999999998</v>
      </c>
      <c r="I10" s="35">
        <v>0.76800000000000002</v>
      </c>
      <c r="J10" s="36">
        <f>H10-I10</f>
        <v>-0.29500000000000004</v>
      </c>
      <c r="K10" s="37">
        <f>H10/I10</f>
        <v>0.61588541666666663</v>
      </c>
      <c r="M10" s="35">
        <v>0.48900000000000005</v>
      </c>
      <c r="N10" s="35">
        <v>0.76300000000000001</v>
      </c>
      <c r="O10" s="36">
        <f>M10-N10</f>
        <v>-0.27399999999999997</v>
      </c>
      <c r="P10" s="37">
        <f>M10/N10</f>
        <v>0.64089121887287026</v>
      </c>
      <c r="R10" s="35">
        <v>0.51900000000000002</v>
      </c>
      <c r="S10" s="35">
        <v>0.78900000000000003</v>
      </c>
      <c r="T10" s="36">
        <f>R10-S10</f>
        <v>-0.27</v>
      </c>
      <c r="U10" s="37">
        <f>R10/S10</f>
        <v>0.65779467680608361</v>
      </c>
      <c r="W10" s="35">
        <v>0.56000000000000005</v>
      </c>
      <c r="X10" s="35">
        <v>0.80500000000000005</v>
      </c>
      <c r="Y10" s="36">
        <v>-0.245</v>
      </c>
      <c r="Z10" s="37">
        <v>0.69565217391304346</v>
      </c>
      <c r="AA10" s="126"/>
      <c r="AB10" s="285">
        <v>0.51900000000000002</v>
      </c>
      <c r="AC10" s="285">
        <v>0.79</v>
      </c>
      <c r="AD10" s="286">
        <f>AB10-AC10</f>
        <v>-0.27100000000000002</v>
      </c>
      <c r="AE10" s="287">
        <f>AB10/AC10</f>
        <v>0.65696202531645564</v>
      </c>
    </row>
    <row r="11" spans="1:31">
      <c r="B11" s="31" t="s">
        <v>15</v>
      </c>
      <c r="C11" s="85">
        <v>0.24999999999999997</v>
      </c>
      <c r="D11" s="85">
        <v>0.54400000000000004</v>
      </c>
      <c r="E11" s="36">
        <f t="shared" ref="E11:E13" si="12">C11-D11</f>
        <v>-0.29400000000000004</v>
      </c>
      <c r="F11" s="37">
        <f t="shared" ref="F11:F13" si="13">C11/D11</f>
        <v>0.45955882352941169</v>
      </c>
      <c r="H11" s="35">
        <v>0.32899999999999996</v>
      </c>
      <c r="I11" s="35">
        <v>0.627</v>
      </c>
      <c r="J11" s="36">
        <f t="shared" ref="J11:J13" si="14">H11-I11</f>
        <v>-0.29800000000000004</v>
      </c>
      <c r="K11" s="37">
        <f t="shared" ref="K11:K13" si="15">H11/I11</f>
        <v>0.5247208931419457</v>
      </c>
      <c r="M11" s="35">
        <v>0.375</v>
      </c>
      <c r="N11" s="35">
        <v>0.66700000000000004</v>
      </c>
      <c r="O11" s="36">
        <f t="shared" ref="O11:O13" si="16">M11-N11</f>
        <v>-0.29200000000000004</v>
      </c>
      <c r="P11" s="37">
        <f t="shared" ref="P11:P13" si="17">M11/N11</f>
        <v>0.56221889055472263</v>
      </c>
      <c r="R11" s="35">
        <v>0.36700000000000005</v>
      </c>
      <c r="S11" s="35">
        <v>0.67600000000000005</v>
      </c>
      <c r="T11" s="36">
        <f t="shared" ref="T11:T13" si="18">R11-S11</f>
        <v>-0.309</v>
      </c>
      <c r="U11" s="37">
        <f t="shared" ref="U11:U13" si="19">R11/S11</f>
        <v>0.54289940828402372</v>
      </c>
      <c r="W11" s="35">
        <v>0.41299999999999998</v>
      </c>
      <c r="X11" s="35">
        <v>0.71099999999999997</v>
      </c>
      <c r="Y11" s="36">
        <v>-0.29799999999999999</v>
      </c>
      <c r="Z11" s="37">
        <v>0.58087201125175814</v>
      </c>
      <c r="AA11" s="126"/>
      <c r="AB11" s="148">
        <v>0.41899999999999998</v>
      </c>
      <c r="AC11" s="148">
        <v>0.70299999999999996</v>
      </c>
      <c r="AD11" s="92">
        <f t="shared" ref="AD11:AD13" si="20">AB11-AC11</f>
        <v>-0.28399999999999997</v>
      </c>
      <c r="AE11" s="88">
        <f t="shared" ref="AE11:AE13" si="21">AB11/AC11</f>
        <v>0.59601706970128021</v>
      </c>
    </row>
    <row r="12" spans="1:31">
      <c r="B12" s="31" t="s">
        <v>16</v>
      </c>
      <c r="C12" s="85">
        <v>0.23299999999999998</v>
      </c>
      <c r="D12" s="85">
        <v>0.59599999999999997</v>
      </c>
      <c r="E12" s="36">
        <f t="shared" si="12"/>
        <v>-0.36299999999999999</v>
      </c>
      <c r="F12" s="37">
        <f t="shared" si="13"/>
        <v>0.39093959731543626</v>
      </c>
      <c r="H12" s="35">
        <v>0.28100000000000003</v>
      </c>
      <c r="I12" s="35">
        <v>0.60199999999999998</v>
      </c>
      <c r="J12" s="36">
        <f t="shared" si="14"/>
        <v>-0.32099999999999995</v>
      </c>
      <c r="K12" s="37">
        <f t="shared" si="15"/>
        <v>0.46677740863787381</v>
      </c>
      <c r="M12" s="35">
        <v>0.28600000000000003</v>
      </c>
      <c r="N12" s="35">
        <v>0.57499999999999996</v>
      </c>
      <c r="O12" s="36">
        <f t="shared" si="16"/>
        <v>-0.28899999999999992</v>
      </c>
      <c r="P12" s="37">
        <f t="shared" si="17"/>
        <v>0.49739130434782619</v>
      </c>
      <c r="R12" s="35">
        <v>0.28700000000000003</v>
      </c>
      <c r="S12" s="35">
        <v>0.6140000000000001</v>
      </c>
      <c r="T12" s="36">
        <f t="shared" si="18"/>
        <v>-0.32700000000000007</v>
      </c>
      <c r="U12" s="37">
        <f t="shared" si="19"/>
        <v>0.46742671009771986</v>
      </c>
      <c r="W12" s="35">
        <v>0.26100000000000001</v>
      </c>
      <c r="X12" s="35">
        <v>0.60299999999999998</v>
      </c>
      <c r="Y12" s="36">
        <v>-0.34199999999999997</v>
      </c>
      <c r="Z12" s="37">
        <v>0.43283582089552242</v>
      </c>
      <c r="AA12" s="126"/>
      <c r="AB12" s="148">
        <v>0.28399999999999997</v>
      </c>
      <c r="AC12" s="148">
        <v>0.628</v>
      </c>
      <c r="AD12" s="92">
        <f t="shared" si="20"/>
        <v>-0.34400000000000003</v>
      </c>
      <c r="AE12" s="88">
        <f t="shared" si="21"/>
        <v>0.45222929936305728</v>
      </c>
    </row>
    <row r="13" spans="1:31">
      <c r="B13" s="32" t="s">
        <v>17</v>
      </c>
      <c r="C13" s="38">
        <v>0.23299999999999998</v>
      </c>
      <c r="D13" s="38">
        <v>0.59599999999999997</v>
      </c>
      <c r="E13" s="39">
        <f t="shared" si="12"/>
        <v>-0.36299999999999999</v>
      </c>
      <c r="F13" s="27">
        <f t="shared" si="13"/>
        <v>0.39093959731543626</v>
      </c>
      <c r="G13" s="23"/>
      <c r="H13" s="38">
        <v>0.24599999999999997</v>
      </c>
      <c r="I13" s="38">
        <v>0.50599999999999989</v>
      </c>
      <c r="J13" s="39">
        <f t="shared" si="14"/>
        <v>-0.2599999999999999</v>
      </c>
      <c r="K13" s="27">
        <f t="shared" si="15"/>
        <v>0.48616600790513836</v>
      </c>
      <c r="L13" s="23"/>
      <c r="M13" s="38">
        <v>0.214</v>
      </c>
      <c r="N13" s="38">
        <v>0.495</v>
      </c>
      <c r="O13" s="39">
        <f t="shared" si="16"/>
        <v>-0.28100000000000003</v>
      </c>
      <c r="P13" s="27">
        <f t="shared" si="17"/>
        <v>0.43232323232323233</v>
      </c>
      <c r="Q13" s="23"/>
      <c r="R13" s="38">
        <v>0.23400000000000001</v>
      </c>
      <c r="S13" s="38">
        <v>0.51</v>
      </c>
      <c r="T13" s="39">
        <f t="shared" si="18"/>
        <v>-0.27600000000000002</v>
      </c>
      <c r="U13" s="27">
        <f t="shared" si="19"/>
        <v>0.45882352941176474</v>
      </c>
      <c r="V13" s="23"/>
      <c r="W13" s="38">
        <v>0.251</v>
      </c>
      <c r="X13" s="38">
        <v>0.53600000000000003</v>
      </c>
      <c r="Y13" s="39">
        <v>-0.28500000000000003</v>
      </c>
      <c r="Z13" s="27">
        <v>0.46828358208955223</v>
      </c>
      <c r="AA13" s="23"/>
      <c r="AB13" s="288">
        <v>0.252</v>
      </c>
      <c r="AC13" s="288">
        <v>0.52800000000000002</v>
      </c>
      <c r="AD13" s="93">
        <f t="shared" si="20"/>
        <v>-0.27600000000000002</v>
      </c>
      <c r="AE13" s="89">
        <f t="shared" si="21"/>
        <v>0.47727272727272724</v>
      </c>
    </row>
    <row r="14" spans="1:31">
      <c r="B14" s="30" t="s">
        <v>90</v>
      </c>
      <c r="AB14" s="132"/>
      <c r="AC14" s="132"/>
      <c r="AD14" s="132"/>
      <c r="AE14" s="132"/>
    </row>
    <row r="15" spans="1:31">
      <c r="B15" s="30" t="s">
        <v>130</v>
      </c>
      <c r="AB15" s="132"/>
      <c r="AC15" s="132"/>
      <c r="AD15" s="132"/>
      <c r="AE15" s="132"/>
    </row>
    <row r="16" spans="1:31">
      <c r="B16" s="30"/>
      <c r="AB16" s="132"/>
      <c r="AC16" s="132"/>
      <c r="AD16" s="132"/>
      <c r="AE16" s="132"/>
    </row>
    <row r="17" spans="2:31">
      <c r="B17" s="29"/>
      <c r="G17" s="79"/>
      <c r="H17" s="79"/>
      <c r="I17" s="79"/>
      <c r="J17" s="79"/>
      <c r="K17" s="79"/>
      <c r="L17" s="79"/>
      <c r="M17" s="79"/>
      <c r="N17" s="79"/>
      <c r="O17" s="79"/>
      <c r="P17" s="79"/>
      <c r="Q17" s="79"/>
      <c r="R17" s="79"/>
      <c r="S17" s="79"/>
      <c r="T17" s="79"/>
      <c r="U17" s="79"/>
      <c r="V17" s="79"/>
      <c r="W17" s="79"/>
      <c r="X17" s="79"/>
      <c r="Y17" s="79"/>
      <c r="Z17" s="79"/>
      <c r="AA17" s="79"/>
      <c r="AB17" s="132"/>
      <c r="AC17" s="132"/>
      <c r="AD17" s="132"/>
      <c r="AE17" s="132"/>
    </row>
    <row r="18" spans="2:31">
      <c r="B18" s="137" t="s">
        <v>145</v>
      </c>
      <c r="C18" s="25"/>
      <c r="D18" s="25"/>
      <c r="E18" s="25"/>
      <c r="F18" s="25"/>
      <c r="G18" s="23"/>
      <c r="H18" s="23"/>
      <c r="I18" s="23"/>
      <c r="J18" s="23"/>
      <c r="K18" s="23"/>
      <c r="L18" s="23"/>
      <c r="M18" s="23"/>
      <c r="N18" s="23"/>
      <c r="O18" s="23"/>
      <c r="P18" s="23"/>
      <c r="Q18" s="23"/>
      <c r="R18" s="23"/>
      <c r="S18" s="23"/>
      <c r="T18" s="23"/>
      <c r="U18" s="23"/>
      <c r="V18" s="23"/>
      <c r="W18" s="23"/>
      <c r="X18" s="23"/>
      <c r="Y18" s="23"/>
      <c r="Z18" s="23"/>
      <c r="AA18" s="23"/>
      <c r="AB18" s="289"/>
      <c r="AC18" s="289"/>
      <c r="AD18" s="289"/>
      <c r="AE18" s="289"/>
    </row>
    <row r="19" spans="2:31">
      <c r="B19" s="84"/>
      <c r="C19" s="360">
        <v>2008</v>
      </c>
      <c r="D19" s="360"/>
      <c r="E19" s="360"/>
      <c r="F19" s="360"/>
      <c r="H19" s="360">
        <v>2009</v>
      </c>
      <c r="I19" s="360"/>
      <c r="J19" s="360"/>
      <c r="K19" s="360"/>
      <c r="M19" s="360">
        <v>2010</v>
      </c>
      <c r="N19" s="360"/>
      <c r="O19" s="360"/>
      <c r="P19" s="360"/>
      <c r="R19" s="360">
        <v>2011</v>
      </c>
      <c r="S19" s="360"/>
      <c r="T19" s="360"/>
      <c r="U19" s="360"/>
      <c r="W19" s="360">
        <v>2012</v>
      </c>
      <c r="X19" s="360"/>
      <c r="Y19" s="360"/>
      <c r="Z19" s="360"/>
      <c r="AA19" s="98"/>
      <c r="AB19" s="362">
        <v>2013</v>
      </c>
      <c r="AC19" s="362"/>
      <c r="AD19" s="362"/>
      <c r="AE19" s="362"/>
    </row>
    <row r="20" spans="2:31" ht="36.75">
      <c r="B20" s="28" t="s">
        <v>13</v>
      </c>
      <c r="C20" s="33" t="s">
        <v>3</v>
      </c>
      <c r="D20" s="33" t="s">
        <v>92</v>
      </c>
      <c r="E20" s="34" t="s">
        <v>5</v>
      </c>
      <c r="F20" s="34" t="s">
        <v>60</v>
      </c>
      <c r="H20" s="33" t="s">
        <v>3</v>
      </c>
      <c r="I20" s="33" t="s">
        <v>92</v>
      </c>
      <c r="J20" s="34" t="s">
        <v>5</v>
      </c>
      <c r="K20" s="34" t="s">
        <v>60</v>
      </c>
      <c r="M20" s="33" t="s">
        <v>3</v>
      </c>
      <c r="N20" s="33" t="s">
        <v>92</v>
      </c>
      <c r="O20" s="34" t="s">
        <v>5</v>
      </c>
      <c r="P20" s="34" t="s">
        <v>60</v>
      </c>
      <c r="R20" s="33" t="s">
        <v>3</v>
      </c>
      <c r="S20" s="33" t="s">
        <v>92</v>
      </c>
      <c r="T20" s="34" t="s">
        <v>5</v>
      </c>
      <c r="U20" s="34" t="s">
        <v>60</v>
      </c>
      <c r="W20" s="33" t="s">
        <v>3</v>
      </c>
      <c r="X20" s="33" t="s">
        <v>92</v>
      </c>
      <c r="Y20" s="34" t="s">
        <v>5</v>
      </c>
      <c r="Z20" s="34" t="s">
        <v>60</v>
      </c>
      <c r="AA20" s="45"/>
      <c r="AB20" s="283" t="s">
        <v>3</v>
      </c>
      <c r="AC20" s="283" t="s">
        <v>92</v>
      </c>
      <c r="AD20" s="284" t="s">
        <v>5</v>
      </c>
      <c r="AE20" s="284" t="s">
        <v>60</v>
      </c>
    </row>
    <row r="21" spans="2:31">
      <c r="B21" s="31" t="s">
        <v>14</v>
      </c>
      <c r="C21" s="85">
        <v>0.48199999999999998</v>
      </c>
      <c r="D21" s="85">
        <v>0.72600000000000009</v>
      </c>
      <c r="E21" s="36">
        <f>C21-D21</f>
        <v>-0.24400000000000011</v>
      </c>
      <c r="F21" s="37">
        <f>C21/D21</f>
        <v>0.66391184573002748</v>
      </c>
      <c r="H21" s="85">
        <v>0.41800000000000004</v>
      </c>
      <c r="I21" s="85">
        <v>0.68399999999999994</v>
      </c>
      <c r="J21" s="36">
        <f>H21-I21</f>
        <v>-0.2659999999999999</v>
      </c>
      <c r="K21" s="37">
        <f>H21/I21</f>
        <v>0.61111111111111127</v>
      </c>
      <c r="M21" s="85">
        <v>0.38400000000000001</v>
      </c>
      <c r="N21" s="85">
        <v>0.68299999999999994</v>
      </c>
      <c r="O21" s="36">
        <f>M21-N21</f>
        <v>-0.29899999999999993</v>
      </c>
      <c r="P21" s="37">
        <f>M21/N21</f>
        <v>0.5622254758418741</v>
      </c>
      <c r="R21" s="85">
        <v>0.39799999999999996</v>
      </c>
      <c r="S21" s="85">
        <v>0.68700000000000006</v>
      </c>
      <c r="T21" s="36">
        <f>R21-S21</f>
        <v>-0.28900000000000009</v>
      </c>
      <c r="U21" s="37">
        <f>R21/S21</f>
        <v>0.57933042212518182</v>
      </c>
      <c r="W21" s="85">
        <v>0.38200000000000001</v>
      </c>
      <c r="X21" s="85">
        <v>0.67899999999999994</v>
      </c>
      <c r="Y21" s="36">
        <f>W21-X21</f>
        <v>-0.29699999999999993</v>
      </c>
      <c r="Z21" s="37">
        <f>W21/X21</f>
        <v>0.56259204712812971</v>
      </c>
      <c r="AA21" s="37"/>
      <c r="AB21" s="148">
        <v>0.38500000000000001</v>
      </c>
      <c r="AC21" s="148">
        <v>0.69499999999999995</v>
      </c>
      <c r="AD21" s="290">
        <f>AB21-AC21</f>
        <v>-0.30999999999999994</v>
      </c>
      <c r="AE21" s="291">
        <f>AB21/AC21</f>
        <v>0.5539568345323741</v>
      </c>
    </row>
    <row r="22" spans="2:31">
      <c r="B22" s="31" t="s">
        <v>15</v>
      </c>
      <c r="C22" s="85">
        <v>0.24999999999999997</v>
      </c>
      <c r="D22" s="85">
        <v>0.54400000000000004</v>
      </c>
      <c r="E22" s="36">
        <f t="shared" ref="E22:E24" si="22">C22-D22</f>
        <v>-0.29400000000000004</v>
      </c>
      <c r="F22" s="37">
        <f t="shared" ref="F22:F24" si="23">C22/D22</f>
        <v>0.45955882352941169</v>
      </c>
      <c r="G22" s="79"/>
      <c r="H22" s="85">
        <v>0.30299999999999999</v>
      </c>
      <c r="I22" s="85">
        <v>0.59200000000000008</v>
      </c>
      <c r="J22" s="36">
        <f t="shared" ref="J22:J24" si="24">H22-I22</f>
        <v>-0.28900000000000009</v>
      </c>
      <c r="K22" s="37">
        <f t="shared" ref="K22:K24" si="25">H22/I22</f>
        <v>0.51182432432432423</v>
      </c>
      <c r="L22" s="79"/>
      <c r="M22" s="85">
        <v>0.33200000000000002</v>
      </c>
      <c r="N22" s="85">
        <v>0.621</v>
      </c>
      <c r="O22" s="36">
        <f t="shared" ref="O22:O24" si="26">M22-N22</f>
        <v>-0.28899999999999998</v>
      </c>
      <c r="P22" s="37">
        <f t="shared" ref="P22:P24" si="27">M22/N22</f>
        <v>0.53462157809983901</v>
      </c>
      <c r="Q22" s="79"/>
      <c r="R22" s="85">
        <v>0.314</v>
      </c>
      <c r="S22" s="85">
        <v>0.6</v>
      </c>
      <c r="T22" s="36">
        <f t="shared" ref="T22:T24" si="28">R22-S22</f>
        <v>-0.28599999999999998</v>
      </c>
      <c r="U22" s="37">
        <f t="shared" ref="U22:U24" si="29">R22/S22</f>
        <v>0.52333333333333332</v>
      </c>
      <c r="V22" s="79"/>
      <c r="W22" s="85">
        <v>0.25700000000000001</v>
      </c>
      <c r="X22" s="85">
        <v>0.59399999999999997</v>
      </c>
      <c r="Y22" s="36">
        <f t="shared" ref="Y22:Y24" si="30">W22-X22</f>
        <v>-0.33699999999999997</v>
      </c>
      <c r="Z22" s="37">
        <f t="shared" ref="Z22:Z24" si="31">W22/X22</f>
        <v>0.43265993265993269</v>
      </c>
      <c r="AA22" s="37"/>
      <c r="AB22" s="148">
        <v>0.26600000000000001</v>
      </c>
      <c r="AC22" s="148">
        <v>0.55999999999999994</v>
      </c>
      <c r="AD22" s="290">
        <f t="shared" ref="AD22:AD24" si="32">AB22-AC22</f>
        <v>-0.29399999999999993</v>
      </c>
      <c r="AE22" s="291">
        <f t="shared" ref="AE22:AE24" si="33">AB22/AC22</f>
        <v>0.47500000000000009</v>
      </c>
    </row>
    <row r="23" spans="2:31">
      <c r="B23" s="31" t="s">
        <v>16</v>
      </c>
      <c r="C23" s="85">
        <v>0.23299999999999998</v>
      </c>
      <c r="D23" s="85">
        <v>0.59599999999999997</v>
      </c>
      <c r="E23" s="36">
        <f t="shared" si="22"/>
        <v>-0.36299999999999999</v>
      </c>
      <c r="F23" s="37">
        <f t="shared" si="23"/>
        <v>0.39093959731543626</v>
      </c>
      <c r="G23" s="79"/>
      <c r="H23" s="85">
        <v>0.24500000000000002</v>
      </c>
      <c r="I23" s="85">
        <v>0.59499999999999997</v>
      </c>
      <c r="J23" s="36">
        <f t="shared" si="24"/>
        <v>-0.35</v>
      </c>
      <c r="K23" s="37">
        <f t="shared" si="25"/>
        <v>0.41176470588235298</v>
      </c>
      <c r="L23" s="79"/>
      <c r="M23" s="85">
        <v>0.26700000000000002</v>
      </c>
      <c r="N23" s="85">
        <v>0.6</v>
      </c>
      <c r="O23" s="36">
        <f t="shared" si="26"/>
        <v>-0.33299999999999996</v>
      </c>
      <c r="P23" s="37">
        <f t="shared" si="27"/>
        <v>0.44500000000000006</v>
      </c>
      <c r="Q23" s="79"/>
      <c r="R23" s="85">
        <v>0.24399999999999999</v>
      </c>
      <c r="S23" s="85">
        <v>0.58599999999999997</v>
      </c>
      <c r="T23" s="36">
        <f t="shared" si="28"/>
        <v>-0.34199999999999997</v>
      </c>
      <c r="U23" s="37">
        <f t="shared" si="29"/>
        <v>0.416382252559727</v>
      </c>
      <c r="V23" s="79"/>
      <c r="W23" s="85">
        <v>0.25900000000000001</v>
      </c>
      <c r="X23" s="85">
        <v>0.54699999999999993</v>
      </c>
      <c r="Y23" s="36">
        <f t="shared" si="30"/>
        <v>-0.28799999999999992</v>
      </c>
      <c r="Z23" s="37">
        <f t="shared" si="31"/>
        <v>0.47349177330895803</v>
      </c>
      <c r="AA23" s="37"/>
      <c r="AB23" s="148">
        <v>0.24200000000000002</v>
      </c>
      <c r="AC23" s="148">
        <v>0.55100000000000005</v>
      </c>
      <c r="AD23" s="290">
        <f t="shared" si="32"/>
        <v>-0.30900000000000005</v>
      </c>
      <c r="AE23" s="291">
        <f t="shared" si="33"/>
        <v>0.43920145190562615</v>
      </c>
    </row>
    <row r="24" spans="2:31">
      <c r="B24" s="32" t="s">
        <v>17</v>
      </c>
      <c r="C24" s="38">
        <v>0.16399999999999998</v>
      </c>
      <c r="D24" s="38">
        <v>0.52600000000000002</v>
      </c>
      <c r="E24" s="39">
        <f t="shared" si="22"/>
        <v>-0.36200000000000004</v>
      </c>
      <c r="F24" s="27">
        <f t="shared" si="23"/>
        <v>0.31178707224334595</v>
      </c>
      <c r="G24" s="23"/>
      <c r="H24" s="38">
        <v>0.20799999999999996</v>
      </c>
      <c r="I24" s="38">
        <v>0.56299999999999994</v>
      </c>
      <c r="J24" s="39">
        <f t="shared" si="24"/>
        <v>-0.35499999999999998</v>
      </c>
      <c r="K24" s="27">
        <f t="shared" si="25"/>
        <v>0.36944937833037295</v>
      </c>
      <c r="L24" s="23"/>
      <c r="M24" s="38">
        <v>0.193</v>
      </c>
      <c r="N24" s="38">
        <v>0.54099999999999993</v>
      </c>
      <c r="O24" s="39">
        <f t="shared" si="26"/>
        <v>-0.34799999999999992</v>
      </c>
      <c r="P24" s="27">
        <f t="shared" si="27"/>
        <v>0.35674676524953797</v>
      </c>
      <c r="Q24" s="23"/>
      <c r="R24" s="38">
        <v>0.191</v>
      </c>
      <c r="S24" s="38">
        <v>0.51</v>
      </c>
      <c r="T24" s="39">
        <f t="shared" si="28"/>
        <v>-0.31900000000000001</v>
      </c>
      <c r="U24" s="27">
        <f t="shared" si="29"/>
        <v>0.37450980392156863</v>
      </c>
      <c r="V24" s="23"/>
      <c r="W24" s="38">
        <v>0.17900000000000002</v>
      </c>
      <c r="X24" s="38">
        <v>0.50700000000000001</v>
      </c>
      <c r="Y24" s="39">
        <f t="shared" si="30"/>
        <v>-0.32799999999999996</v>
      </c>
      <c r="Z24" s="27">
        <f t="shared" si="31"/>
        <v>0.35305719921104539</v>
      </c>
      <c r="AA24" s="27"/>
      <c r="AB24" s="288">
        <v>0.17400000000000002</v>
      </c>
      <c r="AC24" s="288">
        <v>0.49700000000000005</v>
      </c>
      <c r="AD24" s="93">
        <f t="shared" si="32"/>
        <v>-0.32300000000000006</v>
      </c>
      <c r="AE24" s="89">
        <f t="shared" si="33"/>
        <v>0.3501006036217304</v>
      </c>
    </row>
    <row r="25" spans="2:31">
      <c r="B25" s="76"/>
      <c r="C25" s="361">
        <v>2014</v>
      </c>
      <c r="D25" s="361"/>
      <c r="E25" s="361"/>
      <c r="F25" s="361"/>
      <c r="H25" s="361">
        <v>2015</v>
      </c>
      <c r="I25" s="361"/>
      <c r="J25" s="361"/>
      <c r="K25" s="361"/>
      <c r="M25" s="361">
        <v>2016</v>
      </c>
      <c r="N25" s="361"/>
      <c r="O25" s="361"/>
      <c r="P25" s="361"/>
      <c r="R25" s="361">
        <v>2017</v>
      </c>
      <c r="S25" s="361"/>
      <c r="T25" s="361"/>
      <c r="U25" s="361"/>
      <c r="W25" s="361">
        <v>2018</v>
      </c>
      <c r="X25" s="361"/>
      <c r="Y25" s="361"/>
      <c r="Z25" s="361"/>
      <c r="AA25" s="126"/>
      <c r="AB25" s="362">
        <v>2019</v>
      </c>
      <c r="AC25" s="362"/>
      <c r="AD25" s="362"/>
      <c r="AE25" s="362"/>
    </row>
    <row r="26" spans="2:31" ht="36.75">
      <c r="B26" s="28" t="s">
        <v>13</v>
      </c>
      <c r="C26" s="33" t="s">
        <v>3</v>
      </c>
      <c r="D26" s="33" t="s">
        <v>92</v>
      </c>
      <c r="E26" s="34" t="s">
        <v>5</v>
      </c>
      <c r="F26" s="34" t="s">
        <v>60</v>
      </c>
      <c r="H26" s="33" t="s">
        <v>3</v>
      </c>
      <c r="I26" s="33" t="s">
        <v>92</v>
      </c>
      <c r="J26" s="34" t="s">
        <v>5</v>
      </c>
      <c r="K26" s="34" t="s">
        <v>60</v>
      </c>
      <c r="M26" s="33" t="s">
        <v>3</v>
      </c>
      <c r="N26" s="33" t="s">
        <v>92</v>
      </c>
      <c r="O26" s="34" t="s">
        <v>5</v>
      </c>
      <c r="P26" s="34" t="s">
        <v>60</v>
      </c>
      <c r="R26" s="33" t="s">
        <v>3</v>
      </c>
      <c r="S26" s="33" t="s">
        <v>92</v>
      </c>
      <c r="T26" s="34" t="s">
        <v>5</v>
      </c>
      <c r="U26" s="34" t="s">
        <v>60</v>
      </c>
      <c r="W26" s="33" t="s">
        <v>3</v>
      </c>
      <c r="X26" s="33" t="s">
        <v>92</v>
      </c>
      <c r="Y26" s="34" t="s">
        <v>5</v>
      </c>
      <c r="Z26" s="34" t="s">
        <v>60</v>
      </c>
      <c r="AA26" s="126"/>
      <c r="AB26" s="283" t="s">
        <v>3</v>
      </c>
      <c r="AC26" s="283" t="s">
        <v>92</v>
      </c>
      <c r="AD26" s="284" t="s">
        <v>5</v>
      </c>
      <c r="AE26" s="284" t="s">
        <v>60</v>
      </c>
    </row>
    <row r="27" spans="2:31">
      <c r="B27" s="31" t="s">
        <v>14</v>
      </c>
      <c r="C27" s="85">
        <v>0.40399999999999997</v>
      </c>
      <c r="D27" s="85">
        <v>0.69800000000000006</v>
      </c>
      <c r="E27" s="36">
        <f>C27-D27</f>
        <v>-0.29400000000000009</v>
      </c>
      <c r="F27" s="37">
        <f>C27/D27</f>
        <v>0.57879656160458448</v>
      </c>
      <c r="H27" s="85">
        <v>0.38099999999999995</v>
      </c>
      <c r="I27" s="85">
        <v>0.66900000000000004</v>
      </c>
      <c r="J27" s="36">
        <f>H27-I27</f>
        <v>-0.28800000000000009</v>
      </c>
      <c r="K27" s="37">
        <f>H27/I27</f>
        <v>0.56950672645739897</v>
      </c>
      <c r="M27" s="85">
        <v>0.40699999999999997</v>
      </c>
      <c r="N27" s="85">
        <v>0.68500000000000005</v>
      </c>
      <c r="O27" s="36">
        <f>M27-N27</f>
        <v>-0.27800000000000008</v>
      </c>
      <c r="P27" s="37">
        <f>M27/N27</f>
        <v>0.59416058394160576</v>
      </c>
      <c r="R27" s="85">
        <v>0.42599999999999993</v>
      </c>
      <c r="S27" s="85">
        <v>0.72299999999999998</v>
      </c>
      <c r="T27" s="36">
        <f>R27-S27</f>
        <v>-0.29700000000000004</v>
      </c>
      <c r="U27" s="37">
        <f>R27/S27</f>
        <v>0.58921161825726132</v>
      </c>
      <c r="W27" s="35">
        <v>0.44900000000000001</v>
      </c>
      <c r="X27" s="35">
        <v>0.72299999999999998</v>
      </c>
      <c r="Y27" s="36">
        <v>-0.27399999999999997</v>
      </c>
      <c r="Z27" s="37">
        <v>0.62102351313969573</v>
      </c>
      <c r="AA27" s="126"/>
      <c r="AB27" s="285">
        <v>0.442</v>
      </c>
      <c r="AC27" s="285">
        <v>0.72299999999999998</v>
      </c>
      <c r="AD27" s="286">
        <f>AB27-AC27</f>
        <v>-0.28099999999999997</v>
      </c>
      <c r="AE27" s="287">
        <f>AB27/AC27</f>
        <v>0.6113416320885201</v>
      </c>
    </row>
    <row r="28" spans="2:31">
      <c r="B28" s="31" t="s">
        <v>15</v>
      </c>
      <c r="C28" s="85">
        <v>0.30000000000000004</v>
      </c>
      <c r="D28" s="85">
        <v>0.58200000000000007</v>
      </c>
      <c r="E28" s="36">
        <f t="shared" ref="E28:E30" si="34">C28-D28</f>
        <v>-0.28200000000000003</v>
      </c>
      <c r="F28" s="37">
        <f t="shared" ref="F28:F30" si="35">C28/D28</f>
        <v>0.51546391752577325</v>
      </c>
      <c r="H28" s="85">
        <v>0.29699999999999999</v>
      </c>
      <c r="I28" s="85">
        <v>0.61799999999999999</v>
      </c>
      <c r="J28" s="36">
        <f t="shared" ref="J28:J30" si="36">H28-I28</f>
        <v>-0.32100000000000001</v>
      </c>
      <c r="K28" s="37">
        <f t="shared" ref="K28:K30" si="37">H28/I28</f>
        <v>0.48058252427184467</v>
      </c>
      <c r="M28" s="85">
        <v>0.30099999999999999</v>
      </c>
      <c r="N28" s="85">
        <v>0.61699999999999999</v>
      </c>
      <c r="O28" s="36">
        <f t="shared" ref="O28:O30" si="38">M28-N28</f>
        <v>-0.316</v>
      </c>
      <c r="P28" s="37">
        <f t="shared" ref="P28:P30" si="39">M28/N28</f>
        <v>0.4878444084278768</v>
      </c>
      <c r="R28" s="85">
        <v>0.315</v>
      </c>
      <c r="S28" s="85">
        <v>0.62399999999999989</v>
      </c>
      <c r="T28" s="36">
        <f t="shared" ref="T28:T30" si="40">R28-S28</f>
        <v>-0.30899999999999989</v>
      </c>
      <c r="U28" s="37">
        <f t="shared" ref="U28:U30" si="41">R28/S28</f>
        <v>0.5048076923076924</v>
      </c>
      <c r="W28" s="35">
        <v>0.318</v>
      </c>
      <c r="X28" s="35">
        <v>0.627</v>
      </c>
      <c r="Y28" s="36">
        <v>-0.309</v>
      </c>
      <c r="Z28" s="37">
        <v>0.50717703349282295</v>
      </c>
      <c r="AA28" s="126"/>
      <c r="AB28" s="148">
        <v>0.33200000000000002</v>
      </c>
      <c r="AC28" s="148">
        <v>0.64700000000000002</v>
      </c>
      <c r="AD28" s="92">
        <f t="shared" ref="AD28:AD30" si="42">AB28-AC28</f>
        <v>-0.315</v>
      </c>
      <c r="AE28" s="88">
        <f t="shared" ref="AE28:AE30" si="43">AB28/AC28</f>
        <v>0.51313755795981453</v>
      </c>
    </row>
    <row r="29" spans="2:31">
      <c r="B29" s="31" t="s">
        <v>16</v>
      </c>
      <c r="C29" s="85">
        <v>0.222</v>
      </c>
      <c r="D29" s="85">
        <v>0.56999999999999995</v>
      </c>
      <c r="E29" s="36">
        <f t="shared" si="34"/>
        <v>-0.34799999999999998</v>
      </c>
      <c r="F29" s="37">
        <f t="shared" si="35"/>
        <v>0.38947368421052636</v>
      </c>
      <c r="H29" s="85">
        <v>0.24400000000000002</v>
      </c>
      <c r="I29" s="85">
        <v>0.56900000000000006</v>
      </c>
      <c r="J29" s="36">
        <f t="shared" si="36"/>
        <v>-0.32500000000000007</v>
      </c>
      <c r="K29" s="37">
        <f t="shared" si="37"/>
        <v>0.4288224956063269</v>
      </c>
      <c r="M29" s="85">
        <v>0.29100000000000004</v>
      </c>
      <c r="N29" s="85">
        <v>0.627</v>
      </c>
      <c r="O29" s="36">
        <f t="shared" si="38"/>
        <v>-0.33599999999999997</v>
      </c>
      <c r="P29" s="37">
        <f t="shared" si="39"/>
        <v>0.4641148325358852</v>
      </c>
      <c r="R29" s="85">
        <v>0.29300000000000004</v>
      </c>
      <c r="S29" s="85">
        <v>0.64800000000000002</v>
      </c>
      <c r="T29" s="36">
        <f t="shared" si="40"/>
        <v>-0.35499999999999998</v>
      </c>
      <c r="U29" s="37">
        <f t="shared" si="41"/>
        <v>0.45216049382716056</v>
      </c>
      <c r="W29" s="35">
        <v>0.255</v>
      </c>
      <c r="X29" s="35">
        <v>0.61899999999999999</v>
      </c>
      <c r="Y29" s="36">
        <v>-0.36399999999999999</v>
      </c>
      <c r="Z29" s="37">
        <v>0.41195476575121165</v>
      </c>
      <c r="AA29" s="126"/>
      <c r="AB29" s="85">
        <v>0.28899999999999998</v>
      </c>
      <c r="AC29" s="85">
        <v>0.64900000000000002</v>
      </c>
      <c r="AD29" s="178">
        <f t="shared" si="42"/>
        <v>-0.36000000000000004</v>
      </c>
      <c r="AE29" s="99">
        <f t="shared" si="43"/>
        <v>0.44530046224961473</v>
      </c>
    </row>
    <row r="30" spans="2:31">
      <c r="B30" s="32" t="s">
        <v>17</v>
      </c>
      <c r="C30" s="38">
        <v>0.20399999999999999</v>
      </c>
      <c r="D30" s="38">
        <v>0.52</v>
      </c>
      <c r="E30" s="39">
        <f t="shared" si="34"/>
        <v>-0.31600000000000006</v>
      </c>
      <c r="F30" s="27">
        <f t="shared" si="35"/>
        <v>0.39230769230769225</v>
      </c>
      <c r="G30" s="23"/>
      <c r="H30" s="38">
        <v>0.24299999999999999</v>
      </c>
      <c r="I30" s="38">
        <v>0.54500000000000004</v>
      </c>
      <c r="J30" s="39">
        <f t="shared" si="36"/>
        <v>-0.30200000000000005</v>
      </c>
      <c r="K30" s="27">
        <f t="shared" si="37"/>
        <v>0.44587155963302749</v>
      </c>
      <c r="L30" s="23"/>
      <c r="M30" s="38">
        <v>0.19899999999999998</v>
      </c>
      <c r="N30" s="38">
        <v>0.52200000000000002</v>
      </c>
      <c r="O30" s="39">
        <f t="shared" si="38"/>
        <v>-0.32300000000000006</v>
      </c>
      <c r="P30" s="27">
        <f t="shared" si="39"/>
        <v>0.38122605363984668</v>
      </c>
      <c r="Q30" s="23"/>
      <c r="R30" s="38">
        <v>0.22699999999999998</v>
      </c>
      <c r="S30" s="38">
        <v>0.54200000000000004</v>
      </c>
      <c r="T30" s="39">
        <f t="shared" si="40"/>
        <v>-0.31500000000000006</v>
      </c>
      <c r="U30" s="27">
        <f t="shared" si="41"/>
        <v>0.41881918819188185</v>
      </c>
      <c r="V30" s="23"/>
      <c r="W30" s="38">
        <v>0.27500000000000002</v>
      </c>
      <c r="X30" s="38">
        <v>0.57999999999999996</v>
      </c>
      <c r="Y30" s="39">
        <v>-0.30499999999999994</v>
      </c>
      <c r="Z30" s="27">
        <v>0.47413793103448282</v>
      </c>
      <c r="AA30" s="23"/>
      <c r="AB30" s="38">
        <v>0.23300000000000001</v>
      </c>
      <c r="AC30" s="38">
        <v>0.55900000000000005</v>
      </c>
      <c r="AD30" s="39">
        <f t="shared" si="42"/>
        <v>-0.32600000000000007</v>
      </c>
      <c r="AE30" s="27">
        <f t="shared" si="43"/>
        <v>0.41681574239713776</v>
      </c>
    </row>
    <row r="31" spans="2:31">
      <c r="B31" s="30" t="s">
        <v>147</v>
      </c>
    </row>
    <row r="32" spans="2:31">
      <c r="B32" s="30" t="s">
        <v>130</v>
      </c>
    </row>
    <row r="33" spans="2:2">
      <c r="B33" s="30" t="s">
        <v>141</v>
      </c>
    </row>
    <row r="34" spans="2:2">
      <c r="B34" s="30" t="s">
        <v>143</v>
      </c>
    </row>
    <row r="35" spans="2:2">
      <c r="B35" s="30" t="s">
        <v>142</v>
      </c>
    </row>
    <row r="36" spans="2:2">
      <c r="B36" s="30" t="s">
        <v>144</v>
      </c>
    </row>
  </sheetData>
  <mergeCells count="24">
    <mergeCell ref="AB25:AE25"/>
    <mergeCell ref="M8:P8"/>
    <mergeCell ref="C19:F19"/>
    <mergeCell ref="H19:K19"/>
    <mergeCell ref="M19:P19"/>
    <mergeCell ref="R19:U19"/>
    <mergeCell ref="R8:U8"/>
    <mergeCell ref="AB19:AE19"/>
    <mergeCell ref="AB2:AE2"/>
    <mergeCell ref="W8:Z8"/>
    <mergeCell ref="C25:F25"/>
    <mergeCell ref="H25:K25"/>
    <mergeCell ref="M25:P25"/>
    <mergeCell ref="R25:U25"/>
    <mergeCell ref="W25:Z25"/>
    <mergeCell ref="C2:F2"/>
    <mergeCell ref="H2:K2"/>
    <mergeCell ref="M2:P2"/>
    <mergeCell ref="R2:U2"/>
    <mergeCell ref="W2:Z2"/>
    <mergeCell ref="C8:F8"/>
    <mergeCell ref="H8:K8"/>
    <mergeCell ref="W19:Z19"/>
    <mergeCell ref="AB8:AE8"/>
  </mergeCells>
  <pageMargins left="0.25" right="0.25" top="0.75" bottom="0.75" header="0.3" footer="0.3"/>
  <pageSetup paperSize="9" scale="58" orientation="landscape" r:id="rId1"/>
  <headerFooter>
    <oddFooter>&amp;L&amp;1#&amp;"Calibri"&amp;11&amp;K000000OFFICIAL: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111C5-502E-4D0A-92A2-06FA7D5CC1F7}">
  <sheetPr>
    <tabColor rgb="FF009999"/>
  </sheetPr>
  <dimension ref="A1:O9"/>
  <sheetViews>
    <sheetView showGridLines="0" zoomScaleNormal="100" zoomScaleSheetLayoutView="190" workbookViewId="0">
      <selection activeCell="C19" sqref="C19"/>
    </sheetView>
  </sheetViews>
  <sheetFormatPr defaultRowHeight="15"/>
  <cols>
    <col min="1" max="1" width="6.140625" customWidth="1"/>
    <col min="2" max="2" width="16.7109375" customWidth="1"/>
    <col min="3" max="3" width="11.85546875" customWidth="1"/>
    <col min="4" max="4" width="12" customWidth="1"/>
    <col min="6" max="6" width="8.140625" customWidth="1"/>
    <col min="7" max="7" width="3.28515625" customWidth="1"/>
    <col min="8" max="8" width="12.140625" customWidth="1"/>
    <col min="9" max="9" width="11.140625" customWidth="1"/>
  </cols>
  <sheetData>
    <row r="1" spans="1:15">
      <c r="A1" s="2"/>
      <c r="B1" s="136" t="s">
        <v>203</v>
      </c>
      <c r="C1" s="23"/>
      <c r="D1" s="23"/>
      <c r="E1" s="23"/>
      <c r="F1" s="23"/>
      <c r="G1" s="23"/>
      <c r="H1" s="23"/>
      <c r="I1" s="23"/>
      <c r="J1" s="23"/>
      <c r="K1" s="23"/>
    </row>
    <row r="2" spans="1:15">
      <c r="B2" s="364" t="s">
        <v>13</v>
      </c>
      <c r="C2" s="363">
        <v>2017</v>
      </c>
      <c r="D2" s="363"/>
      <c r="E2" s="363"/>
      <c r="F2" s="363"/>
      <c r="H2" s="363">
        <v>2018</v>
      </c>
      <c r="I2" s="363"/>
      <c r="J2" s="363"/>
      <c r="K2" s="363"/>
      <c r="L2" s="363" t="s">
        <v>171</v>
      </c>
      <c r="M2" s="363"/>
      <c r="N2" s="363"/>
      <c r="O2" s="363"/>
    </row>
    <row r="3" spans="1:15" ht="36.75">
      <c r="B3" s="365"/>
      <c r="C3" s="33" t="s">
        <v>64</v>
      </c>
      <c r="D3" s="33" t="s">
        <v>85</v>
      </c>
      <c r="E3" s="34" t="s">
        <v>89</v>
      </c>
      <c r="F3" s="34" t="s">
        <v>60</v>
      </c>
      <c r="G3" s="23"/>
      <c r="H3" s="33" t="s">
        <v>64</v>
      </c>
      <c r="I3" s="33" t="s">
        <v>85</v>
      </c>
      <c r="J3" s="34" t="s">
        <v>89</v>
      </c>
      <c r="K3" s="34" t="s">
        <v>60</v>
      </c>
      <c r="L3" s="283" t="s">
        <v>64</v>
      </c>
      <c r="M3" s="283" t="s">
        <v>85</v>
      </c>
      <c r="N3" s="284" t="s">
        <v>89</v>
      </c>
      <c r="O3" s="284" t="s">
        <v>60</v>
      </c>
    </row>
    <row r="4" spans="1:15">
      <c r="B4" s="83" t="s">
        <v>86</v>
      </c>
      <c r="C4" s="37">
        <v>80.400000000000006</v>
      </c>
      <c r="D4" s="37">
        <v>81.7</v>
      </c>
      <c r="E4" s="37">
        <f>C4-D4</f>
        <v>-1.2999999999999972</v>
      </c>
      <c r="F4" s="37">
        <f>C4/D4</f>
        <v>0.98408812729498163</v>
      </c>
      <c r="H4" s="26">
        <v>79.3</v>
      </c>
      <c r="I4" s="26">
        <v>81.2</v>
      </c>
      <c r="J4" s="37">
        <f>H4-I4</f>
        <v>-1.9000000000000057</v>
      </c>
      <c r="K4" s="37">
        <f>H4/I4</f>
        <v>0.97660098522167482</v>
      </c>
      <c r="L4" s="292">
        <v>77.900000000000006</v>
      </c>
      <c r="M4" s="287">
        <v>81</v>
      </c>
      <c r="N4" s="287">
        <f>L4-M4</f>
        <v>-3.0999999999999943</v>
      </c>
      <c r="O4" s="287">
        <f>L4/M4</f>
        <v>0.96172839506172847</v>
      </c>
    </row>
    <row r="5" spans="1:15">
      <c r="B5" s="83" t="s">
        <v>152</v>
      </c>
      <c r="C5" s="37">
        <v>48.1</v>
      </c>
      <c r="D5" s="37">
        <v>56</v>
      </c>
      <c r="E5" s="37">
        <f t="shared" ref="E5:E7" si="0">C5-D5</f>
        <v>-7.8999999999999986</v>
      </c>
      <c r="F5" s="37">
        <f t="shared" ref="F5:F7" si="1">C5/D5</f>
        <v>0.85892857142857149</v>
      </c>
      <c r="H5" s="26">
        <v>52.8</v>
      </c>
      <c r="I5" s="26">
        <v>56.7</v>
      </c>
      <c r="J5" s="37">
        <f t="shared" ref="J5:J7" si="2">H5-I5</f>
        <v>-3.9000000000000057</v>
      </c>
      <c r="K5" s="37">
        <f t="shared" ref="K5:K7" si="3">H5/I5</f>
        <v>0.93121693121693117</v>
      </c>
      <c r="L5" s="73">
        <v>51.8</v>
      </c>
      <c r="M5" s="99">
        <v>56</v>
      </c>
      <c r="N5" s="99">
        <f t="shared" ref="N5:N7" si="4">L5-M5</f>
        <v>-4.2000000000000028</v>
      </c>
      <c r="O5" s="99">
        <f t="shared" ref="O5:O7" si="5">L5/M5</f>
        <v>0.92499999999999993</v>
      </c>
    </row>
    <row r="6" spans="1:15">
      <c r="B6" s="83" t="s">
        <v>87</v>
      </c>
      <c r="C6" s="37">
        <v>44</v>
      </c>
      <c r="D6" s="37">
        <v>52.8</v>
      </c>
      <c r="E6" s="37">
        <f t="shared" si="0"/>
        <v>-8.7999999999999972</v>
      </c>
      <c r="F6" s="37">
        <f t="shared" si="1"/>
        <v>0.83333333333333337</v>
      </c>
      <c r="H6" s="26">
        <v>47.1</v>
      </c>
      <c r="I6" s="26">
        <v>53.1</v>
      </c>
      <c r="J6" s="37">
        <f t="shared" si="2"/>
        <v>-6</v>
      </c>
      <c r="K6" s="37">
        <f t="shared" si="3"/>
        <v>0.88700564971751417</v>
      </c>
      <c r="L6" s="73">
        <v>47.6</v>
      </c>
      <c r="M6" s="73">
        <v>53.3</v>
      </c>
      <c r="N6" s="99">
        <f t="shared" si="4"/>
        <v>-5.6999999999999957</v>
      </c>
      <c r="O6" s="99">
        <f t="shared" si="5"/>
        <v>0.89305816135084437</v>
      </c>
    </row>
    <row r="7" spans="1:15">
      <c r="B7" s="32" t="s">
        <v>88</v>
      </c>
      <c r="C7" s="27">
        <v>62.1</v>
      </c>
      <c r="D7" s="27">
        <v>66.099999999999994</v>
      </c>
      <c r="E7" s="27">
        <f t="shared" si="0"/>
        <v>-3.9999999999999929</v>
      </c>
      <c r="F7" s="27">
        <f t="shared" si="1"/>
        <v>0.93948562783661127</v>
      </c>
      <c r="G7" s="23"/>
      <c r="H7" s="27">
        <v>63.5</v>
      </c>
      <c r="I7" s="27">
        <v>66.2</v>
      </c>
      <c r="J7" s="27">
        <f t="shared" si="2"/>
        <v>-2.7000000000000028</v>
      </c>
      <c r="K7" s="27">
        <f t="shared" si="3"/>
        <v>0.95921450151057397</v>
      </c>
      <c r="L7" s="27">
        <v>62.8</v>
      </c>
      <c r="M7" s="27">
        <v>65.900000000000006</v>
      </c>
      <c r="N7" s="27">
        <f t="shared" si="4"/>
        <v>-3.1000000000000085</v>
      </c>
      <c r="O7" s="27">
        <f t="shared" si="5"/>
        <v>0.9529590288315628</v>
      </c>
    </row>
    <row r="8" spans="1:15">
      <c r="B8" s="16" t="s">
        <v>220</v>
      </c>
    </row>
    <row r="9" spans="1:15">
      <c r="B9" s="29" t="s">
        <v>19</v>
      </c>
    </row>
  </sheetData>
  <mergeCells count="4">
    <mergeCell ref="C2:F2"/>
    <mergeCell ref="H2:K2"/>
    <mergeCell ref="B2:B3"/>
    <mergeCell ref="L2:O2"/>
  </mergeCells>
  <pageMargins left="0.7" right="0.7" top="0.75" bottom="0.75" header="0.3" footer="0.3"/>
  <pageSetup paperSize="9" orientation="landscape" r:id="rId1"/>
  <headerFooter>
    <oddFooter>&amp;L&amp;1#&amp;"Calibri"&amp;11&amp;K000000OFFICIAL: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AA9E9-B363-46F4-8570-681292ADD799}">
  <sheetPr>
    <tabColor rgb="FF009999"/>
  </sheetPr>
  <dimension ref="A1:AE38"/>
  <sheetViews>
    <sheetView showGridLines="0" topLeftCell="A20" zoomScaleNormal="100" zoomScaleSheetLayoutView="145" workbookViewId="0">
      <selection activeCell="F50" sqref="F50"/>
    </sheetView>
  </sheetViews>
  <sheetFormatPr defaultRowHeight="15"/>
  <cols>
    <col min="1" max="1" width="6.7109375" customWidth="1"/>
    <col min="2" max="2" width="10.5703125" customWidth="1"/>
    <col min="3" max="3" width="13.85546875" style="126" customWidth="1"/>
    <col min="4" max="4" width="15.85546875" style="126" customWidth="1"/>
    <col min="5" max="5" width="12.85546875" style="126" customWidth="1"/>
    <col min="6" max="6" width="11.85546875" style="126" customWidth="1"/>
    <col min="7" max="7" width="6.85546875" style="126" customWidth="1"/>
    <col min="8" max="8" width="12.28515625" customWidth="1"/>
    <col min="9" max="9" width="17" customWidth="1"/>
    <col min="11" max="11" width="8.85546875" bestFit="1" customWidth="1"/>
    <col min="12" max="12" width="5.5703125" customWidth="1"/>
    <col min="13" max="13" width="12.85546875" customWidth="1"/>
    <col min="14" max="14" width="16.28515625" customWidth="1"/>
    <col min="17" max="17" width="5.7109375" customWidth="1"/>
    <col min="18" max="18" width="12" customWidth="1"/>
    <col min="19" max="19" width="15.7109375" customWidth="1"/>
    <col min="22" max="22" width="4.85546875" customWidth="1"/>
    <col min="23" max="23" width="12" customWidth="1"/>
    <col min="24" max="24" width="16.5703125" customWidth="1"/>
    <col min="27" max="27" width="6.42578125" customWidth="1"/>
    <col min="28" max="28" width="11.7109375" customWidth="1"/>
    <col min="29" max="29" width="15.42578125" customWidth="1"/>
  </cols>
  <sheetData>
    <row r="1" spans="1:28" hidden="1">
      <c r="A1" s="2" t="s">
        <v>0</v>
      </c>
      <c r="B1" s="298" t="s">
        <v>172</v>
      </c>
      <c r="C1" s="298"/>
      <c r="D1" s="298"/>
      <c r="E1" s="298"/>
      <c r="F1" s="298"/>
      <c r="G1" s="299"/>
      <c r="H1" s="300"/>
      <c r="I1" s="300"/>
      <c r="J1" s="300"/>
      <c r="K1" s="300"/>
      <c r="L1" s="301"/>
      <c r="M1" s="301"/>
      <c r="N1" s="301"/>
      <c r="O1" s="301"/>
      <c r="P1" s="301"/>
      <c r="Q1" s="302"/>
      <c r="R1" s="301"/>
      <c r="S1" s="301"/>
      <c r="T1" s="301"/>
      <c r="U1" s="301"/>
      <c r="V1" s="302"/>
      <c r="W1" s="301"/>
      <c r="X1" s="301"/>
      <c r="Y1" s="301"/>
      <c r="Z1" s="301"/>
      <c r="AA1" s="190"/>
      <c r="AB1" s="190"/>
    </row>
    <row r="2" spans="1:28" hidden="1">
      <c r="A2" s="2"/>
      <c r="B2" s="303"/>
      <c r="C2" s="366">
        <v>2015</v>
      </c>
      <c r="D2" s="366"/>
      <c r="E2" s="366"/>
      <c r="F2" s="304"/>
      <c r="G2" s="305"/>
      <c r="H2" s="366">
        <v>2016</v>
      </c>
      <c r="I2" s="366"/>
      <c r="J2" s="366"/>
      <c r="K2" s="366"/>
      <c r="L2" s="190"/>
      <c r="M2" s="366">
        <v>2017</v>
      </c>
      <c r="N2" s="366"/>
      <c r="O2" s="366"/>
      <c r="P2" s="366"/>
      <c r="Q2" s="302"/>
      <c r="R2" s="366">
        <v>2018</v>
      </c>
      <c r="S2" s="366"/>
      <c r="T2" s="366"/>
      <c r="U2" s="366"/>
      <c r="V2" s="302"/>
      <c r="W2" s="306">
        <v>2019</v>
      </c>
      <c r="X2" s="306"/>
      <c r="Y2" s="306"/>
      <c r="Z2" s="306"/>
      <c r="AA2" s="190"/>
      <c r="AB2" s="190"/>
    </row>
    <row r="3" spans="1:28" ht="24.75" hidden="1">
      <c r="B3" s="307" t="s">
        <v>13</v>
      </c>
      <c r="C3" s="308" t="s">
        <v>3</v>
      </c>
      <c r="D3" s="308" t="s">
        <v>92</v>
      </c>
      <c r="E3" s="309" t="s">
        <v>5</v>
      </c>
      <c r="F3" s="309" t="s">
        <v>60</v>
      </c>
      <c r="G3" s="310"/>
      <c r="H3" s="308" t="s">
        <v>3</v>
      </c>
      <c r="I3" s="308" t="s">
        <v>92</v>
      </c>
      <c r="J3" s="309" t="s">
        <v>5</v>
      </c>
      <c r="K3" s="309" t="s">
        <v>60</v>
      </c>
      <c r="L3" s="301"/>
      <c r="M3" s="308" t="s">
        <v>3</v>
      </c>
      <c r="N3" s="308" t="s">
        <v>92</v>
      </c>
      <c r="O3" s="309" t="s">
        <v>5</v>
      </c>
      <c r="P3" s="309" t="s">
        <v>60</v>
      </c>
      <c r="Q3" s="302"/>
      <c r="R3" s="308" t="s">
        <v>3</v>
      </c>
      <c r="S3" s="308" t="s">
        <v>92</v>
      </c>
      <c r="T3" s="309" t="s">
        <v>5</v>
      </c>
      <c r="U3" s="309" t="s">
        <v>60</v>
      </c>
      <c r="V3" s="302"/>
      <c r="W3" s="311" t="s">
        <v>3</v>
      </c>
      <c r="X3" s="311" t="s">
        <v>92</v>
      </c>
      <c r="Y3" s="312" t="s">
        <v>5</v>
      </c>
      <c r="Z3" s="312" t="s">
        <v>60</v>
      </c>
      <c r="AA3" s="190"/>
      <c r="AB3" s="190"/>
    </row>
    <row r="4" spans="1:28" hidden="1">
      <c r="B4" s="313" t="s">
        <v>20</v>
      </c>
      <c r="C4" s="314">
        <v>0.63700000000000001</v>
      </c>
      <c r="D4" s="314">
        <v>0.81599999999999995</v>
      </c>
      <c r="E4" s="315">
        <f>C4-D4</f>
        <v>-0.17899999999999994</v>
      </c>
      <c r="F4" s="316">
        <f>C4/D4</f>
        <v>0.7806372549019609</v>
      </c>
      <c r="G4" s="317"/>
      <c r="H4" s="314">
        <v>0.626</v>
      </c>
      <c r="I4" s="314">
        <v>0.80500000000000005</v>
      </c>
      <c r="J4" s="315">
        <f>H4-I4</f>
        <v>-0.17900000000000005</v>
      </c>
      <c r="K4" s="316">
        <f>H4/I4</f>
        <v>0.77763975155279497</v>
      </c>
      <c r="L4" s="190"/>
      <c r="M4" s="314">
        <v>0.629</v>
      </c>
      <c r="N4" s="314">
        <v>0.78799999999999992</v>
      </c>
      <c r="O4" s="315">
        <f>M4-N4</f>
        <v>-0.15899999999999992</v>
      </c>
      <c r="P4" s="316">
        <f>M4/N4</f>
        <v>0.7982233502538072</v>
      </c>
      <c r="Q4" s="302"/>
      <c r="R4" s="314">
        <v>0.623</v>
      </c>
      <c r="S4" s="314">
        <v>0.78</v>
      </c>
      <c r="T4" s="315">
        <v>-0.15700000000000003</v>
      </c>
      <c r="U4" s="316">
        <v>0.79871794871794866</v>
      </c>
      <c r="V4" s="302"/>
      <c r="W4" s="318">
        <v>0.55500000000000005</v>
      </c>
      <c r="X4" s="318">
        <v>0.745</v>
      </c>
      <c r="Y4" s="318">
        <f>W4-X4</f>
        <v>-0.18999999999999995</v>
      </c>
      <c r="Z4" s="317">
        <f>W4/X4</f>
        <v>0.74496644295302017</v>
      </c>
      <c r="AA4" s="190"/>
      <c r="AB4" s="190"/>
    </row>
    <row r="5" spans="1:28" hidden="1">
      <c r="B5" s="313" t="s">
        <v>21</v>
      </c>
      <c r="C5" s="314">
        <v>0.66200000000000003</v>
      </c>
      <c r="D5" s="314">
        <v>0.82700000000000007</v>
      </c>
      <c r="E5" s="318">
        <f t="shared" ref="E5:E13" si="0">C5-D5</f>
        <v>-0.16500000000000004</v>
      </c>
      <c r="F5" s="317">
        <f t="shared" ref="F5:F13" si="1">C5/D5</f>
        <v>0.80048367593712211</v>
      </c>
      <c r="G5" s="317"/>
      <c r="H5" s="314">
        <v>0.64</v>
      </c>
      <c r="I5" s="314">
        <v>0.81799999999999995</v>
      </c>
      <c r="J5" s="318">
        <f t="shared" ref="J5:J13" si="2">H5-I5</f>
        <v>-0.17799999999999994</v>
      </c>
      <c r="K5" s="317">
        <f t="shared" ref="K5:K13" si="3">H5/I5</f>
        <v>0.78239608801955995</v>
      </c>
      <c r="L5" s="190"/>
      <c r="M5" s="314">
        <v>0.65700000000000003</v>
      </c>
      <c r="N5" s="314">
        <v>0.80200000000000005</v>
      </c>
      <c r="O5" s="318">
        <f t="shared" ref="O5:O13" si="4">M5-N5</f>
        <v>-0.14500000000000002</v>
      </c>
      <c r="P5" s="317">
        <f t="shared" ref="P5:P13" si="5">M5/N5</f>
        <v>0.81920199501246882</v>
      </c>
      <c r="Q5" s="302"/>
      <c r="R5" s="314">
        <v>0.63200000000000001</v>
      </c>
      <c r="S5" s="314">
        <v>0.79700000000000004</v>
      </c>
      <c r="T5" s="318">
        <v>-0.16500000000000004</v>
      </c>
      <c r="U5" s="317">
        <v>0.79297365119196983</v>
      </c>
      <c r="V5" s="302"/>
      <c r="W5" s="318">
        <v>0.59799999999999998</v>
      </c>
      <c r="X5" s="318">
        <v>0.75700000000000001</v>
      </c>
      <c r="Y5" s="318">
        <f t="shared" ref="Y5:Y13" si="6">W5-X5</f>
        <v>-0.15900000000000003</v>
      </c>
      <c r="Z5" s="317">
        <f t="shared" ref="Z5:Z13" si="7">W5/X5</f>
        <v>0.78996036988110963</v>
      </c>
      <c r="AA5" s="190"/>
      <c r="AB5" s="190"/>
    </row>
    <row r="6" spans="1:28" hidden="1">
      <c r="B6" s="313" t="s">
        <v>14</v>
      </c>
      <c r="C6" s="314">
        <v>0.6409999999999999</v>
      </c>
      <c r="D6" s="314">
        <v>0.83400000000000007</v>
      </c>
      <c r="E6" s="318">
        <f t="shared" si="0"/>
        <v>-0.19300000000000017</v>
      </c>
      <c r="F6" s="317">
        <f t="shared" si="1"/>
        <v>0.76858513189448419</v>
      </c>
      <c r="G6" s="317"/>
      <c r="H6" s="314">
        <v>0.65799999999999992</v>
      </c>
      <c r="I6" s="314">
        <v>0.82499999999999996</v>
      </c>
      <c r="J6" s="318">
        <f t="shared" si="2"/>
        <v>-0.16700000000000004</v>
      </c>
      <c r="K6" s="317">
        <f t="shared" si="3"/>
        <v>0.79757575757575749</v>
      </c>
      <c r="L6" s="190"/>
      <c r="M6" s="314">
        <v>0.63400000000000001</v>
      </c>
      <c r="N6" s="314">
        <v>0.80799999999999994</v>
      </c>
      <c r="O6" s="318">
        <f t="shared" si="4"/>
        <v>-0.17399999999999993</v>
      </c>
      <c r="P6" s="317">
        <f t="shared" si="5"/>
        <v>0.78465346534653468</v>
      </c>
      <c r="Q6" s="302"/>
      <c r="R6" s="314">
        <v>0.61599999999999999</v>
      </c>
      <c r="S6" s="314">
        <v>0.79900000000000004</v>
      </c>
      <c r="T6" s="318">
        <v>-0.18300000000000005</v>
      </c>
      <c r="U6" s="317">
        <v>0.77096370463078845</v>
      </c>
      <c r="V6" s="302"/>
      <c r="W6" s="318">
        <v>0.59599999999999997</v>
      </c>
      <c r="X6" s="318">
        <v>0.77500000000000002</v>
      </c>
      <c r="Y6" s="318">
        <f t="shared" si="6"/>
        <v>-0.17900000000000005</v>
      </c>
      <c r="Z6" s="317">
        <f t="shared" si="7"/>
        <v>0.76903225806451603</v>
      </c>
      <c r="AA6" s="190"/>
      <c r="AB6" s="190"/>
    </row>
    <row r="7" spans="1:28" hidden="1">
      <c r="B7" s="313" t="s">
        <v>22</v>
      </c>
      <c r="C7" s="314">
        <v>0.6409999999999999</v>
      </c>
      <c r="D7" s="314">
        <v>0.82799999999999996</v>
      </c>
      <c r="E7" s="318">
        <f t="shared" si="0"/>
        <v>-0.18700000000000006</v>
      </c>
      <c r="F7" s="317">
        <f t="shared" si="1"/>
        <v>0.77415458937198056</v>
      </c>
      <c r="G7" s="317"/>
      <c r="H7" s="314">
        <v>0.628</v>
      </c>
      <c r="I7" s="314">
        <v>0.81700000000000006</v>
      </c>
      <c r="J7" s="318">
        <f t="shared" si="2"/>
        <v>-0.18900000000000006</v>
      </c>
      <c r="K7" s="317">
        <f t="shared" si="3"/>
        <v>0.7686658506731946</v>
      </c>
      <c r="L7" s="190"/>
      <c r="M7" s="314">
        <v>0.59399999999999997</v>
      </c>
      <c r="N7" s="314">
        <v>0.8</v>
      </c>
      <c r="O7" s="318">
        <f t="shared" si="4"/>
        <v>-0.20600000000000007</v>
      </c>
      <c r="P7" s="317">
        <f t="shared" si="5"/>
        <v>0.74249999999999994</v>
      </c>
      <c r="Q7" s="302"/>
      <c r="R7" s="314">
        <v>0.61799999999999999</v>
      </c>
      <c r="S7" s="314">
        <v>0.79700000000000004</v>
      </c>
      <c r="T7" s="318">
        <v>-0.17900000000000005</v>
      </c>
      <c r="U7" s="317">
        <v>0.77540777917189452</v>
      </c>
      <c r="V7" s="302"/>
      <c r="W7" s="318">
        <v>0.58499999999999996</v>
      </c>
      <c r="X7" s="318">
        <v>0.76700000000000002</v>
      </c>
      <c r="Y7" s="318">
        <f t="shared" si="6"/>
        <v>-0.18200000000000005</v>
      </c>
      <c r="Z7" s="317">
        <f t="shared" si="7"/>
        <v>0.76271186440677963</v>
      </c>
      <c r="AA7" s="190"/>
      <c r="AB7" s="190"/>
    </row>
    <row r="8" spans="1:28" hidden="1">
      <c r="B8" s="313" t="s">
        <v>15</v>
      </c>
      <c r="C8" s="314">
        <v>0.65400000000000003</v>
      </c>
      <c r="D8" s="314">
        <v>0.83</v>
      </c>
      <c r="E8" s="318">
        <f t="shared" si="0"/>
        <v>-0.17599999999999993</v>
      </c>
      <c r="F8" s="317">
        <f t="shared" si="1"/>
        <v>0.78795180722891578</v>
      </c>
      <c r="G8" s="317"/>
      <c r="H8" s="314">
        <v>0.621</v>
      </c>
      <c r="I8" s="314">
        <v>0.81799999999999995</v>
      </c>
      <c r="J8" s="318">
        <f t="shared" si="2"/>
        <v>-0.19699999999999995</v>
      </c>
      <c r="K8" s="317">
        <f t="shared" si="3"/>
        <v>0.7591687041564793</v>
      </c>
      <c r="L8" s="190"/>
      <c r="M8" s="314">
        <v>0.63600000000000001</v>
      </c>
      <c r="N8" s="314">
        <v>0.80400000000000005</v>
      </c>
      <c r="O8" s="318">
        <f t="shared" si="4"/>
        <v>-0.16800000000000004</v>
      </c>
      <c r="P8" s="317">
        <f t="shared" si="5"/>
        <v>0.79104477611940294</v>
      </c>
      <c r="Q8" s="302"/>
      <c r="R8" s="314">
        <v>0.59299999999999997</v>
      </c>
      <c r="S8" s="314">
        <v>0.78900000000000003</v>
      </c>
      <c r="T8" s="318">
        <v>-0.19600000000000006</v>
      </c>
      <c r="U8" s="317">
        <v>0.75158428390367549</v>
      </c>
      <c r="V8" s="302"/>
      <c r="W8" s="318">
        <v>0.59899999999999998</v>
      </c>
      <c r="X8" s="318">
        <v>0.76400000000000001</v>
      </c>
      <c r="Y8" s="318">
        <f t="shared" si="6"/>
        <v>-0.16500000000000004</v>
      </c>
      <c r="Z8" s="317">
        <f t="shared" si="7"/>
        <v>0.78403141361256545</v>
      </c>
      <c r="AA8" s="190"/>
      <c r="AB8" s="190"/>
    </row>
    <row r="9" spans="1:28" hidden="1">
      <c r="B9" s="313" t="s">
        <v>24</v>
      </c>
      <c r="C9" s="314">
        <v>0.64200000000000002</v>
      </c>
      <c r="D9" s="314">
        <v>0.82099999999999995</v>
      </c>
      <c r="E9" s="318">
        <f t="shared" si="0"/>
        <v>-0.17899999999999994</v>
      </c>
      <c r="F9" s="317">
        <f t="shared" si="1"/>
        <v>0.78197320341047505</v>
      </c>
      <c r="G9" s="317"/>
      <c r="H9" s="314">
        <v>0.63500000000000001</v>
      </c>
      <c r="I9" s="314">
        <v>0.80900000000000005</v>
      </c>
      <c r="J9" s="318">
        <f t="shared" si="2"/>
        <v>-0.17400000000000004</v>
      </c>
      <c r="K9" s="317">
        <f t="shared" si="3"/>
        <v>0.78491965389369589</v>
      </c>
      <c r="L9" s="190"/>
      <c r="M9" s="314">
        <v>0.61</v>
      </c>
      <c r="N9" s="314">
        <v>0.78799999999999992</v>
      </c>
      <c r="O9" s="318">
        <f t="shared" si="4"/>
        <v>-0.17799999999999994</v>
      </c>
      <c r="P9" s="317">
        <f t="shared" si="5"/>
        <v>0.7741116751269036</v>
      </c>
      <c r="Q9" s="302"/>
      <c r="R9" s="314">
        <v>0.58899999999999997</v>
      </c>
      <c r="S9" s="314">
        <v>0.77900000000000003</v>
      </c>
      <c r="T9" s="318">
        <v>-0.19000000000000006</v>
      </c>
      <c r="U9" s="317">
        <v>0.75609756097560965</v>
      </c>
      <c r="V9" s="302"/>
      <c r="W9" s="318">
        <v>0.55300000000000005</v>
      </c>
      <c r="X9" s="318">
        <v>0.748</v>
      </c>
      <c r="Y9" s="318">
        <f t="shared" si="6"/>
        <v>-0.19499999999999995</v>
      </c>
      <c r="Z9" s="317">
        <f t="shared" si="7"/>
        <v>0.73930481283422467</v>
      </c>
      <c r="AA9" s="190"/>
      <c r="AB9" s="190"/>
    </row>
    <row r="10" spans="1:28" hidden="1">
      <c r="B10" s="313" t="s">
        <v>16</v>
      </c>
      <c r="C10" s="314">
        <v>0.57499999999999996</v>
      </c>
      <c r="D10" s="314">
        <v>0.82499999999999996</v>
      </c>
      <c r="E10" s="318">
        <f t="shared" si="0"/>
        <v>-0.25</v>
      </c>
      <c r="F10" s="317">
        <f t="shared" si="1"/>
        <v>0.69696969696969691</v>
      </c>
      <c r="G10" s="317"/>
      <c r="H10" s="314">
        <v>0.56200000000000006</v>
      </c>
      <c r="I10" s="314">
        <v>0.81299999999999994</v>
      </c>
      <c r="J10" s="318">
        <f t="shared" si="2"/>
        <v>-0.25099999999999989</v>
      </c>
      <c r="K10" s="317">
        <f t="shared" si="3"/>
        <v>0.69126691266912677</v>
      </c>
      <c r="L10" s="190"/>
      <c r="M10" s="314">
        <v>0.57399999999999995</v>
      </c>
      <c r="N10" s="314">
        <v>0.80200000000000005</v>
      </c>
      <c r="O10" s="318">
        <f t="shared" si="4"/>
        <v>-0.22800000000000009</v>
      </c>
      <c r="P10" s="317">
        <f t="shared" si="5"/>
        <v>0.71571072319201989</v>
      </c>
      <c r="Q10" s="302"/>
      <c r="R10" s="314">
        <v>0.53</v>
      </c>
      <c r="S10" s="314">
        <v>0.78599999999999992</v>
      </c>
      <c r="T10" s="318">
        <v>-0.25599999999999989</v>
      </c>
      <c r="U10" s="317">
        <v>0.6743002544529263</v>
      </c>
      <c r="V10" s="302"/>
      <c r="W10" s="318">
        <v>0.51300000000000001</v>
      </c>
      <c r="X10" s="318">
        <v>0.75900000000000001</v>
      </c>
      <c r="Y10" s="318">
        <f t="shared" si="6"/>
        <v>-0.246</v>
      </c>
      <c r="Z10" s="317">
        <f t="shared" si="7"/>
        <v>0.67588932806324109</v>
      </c>
      <c r="AA10" s="190"/>
      <c r="AB10" s="190"/>
    </row>
    <row r="11" spans="1:28" hidden="1">
      <c r="B11" s="313" t="s">
        <v>25</v>
      </c>
      <c r="C11" s="314">
        <v>0.48100000000000004</v>
      </c>
      <c r="D11" s="314">
        <v>0.74199999999999999</v>
      </c>
      <c r="E11" s="318">
        <f t="shared" si="0"/>
        <v>-0.26099999999999995</v>
      </c>
      <c r="F11" s="317">
        <f t="shared" si="1"/>
        <v>0.64824797843665771</v>
      </c>
      <c r="G11" s="317"/>
      <c r="H11" s="314">
        <v>0.46200000000000002</v>
      </c>
      <c r="I11" s="314">
        <v>0.73199999999999998</v>
      </c>
      <c r="J11" s="318">
        <f t="shared" si="2"/>
        <v>-0.26999999999999996</v>
      </c>
      <c r="K11" s="317">
        <f t="shared" si="3"/>
        <v>0.63114754098360659</v>
      </c>
      <c r="L11" s="190"/>
      <c r="M11" s="314">
        <v>0.46799999999999997</v>
      </c>
      <c r="N11" s="314">
        <v>0.72</v>
      </c>
      <c r="O11" s="318">
        <f t="shared" si="4"/>
        <v>-0.252</v>
      </c>
      <c r="P11" s="317">
        <f t="shared" si="5"/>
        <v>0.65</v>
      </c>
      <c r="Q11" s="302"/>
      <c r="R11" s="314">
        <v>0.43700000000000006</v>
      </c>
      <c r="S11" s="314">
        <v>0.70799999999999996</v>
      </c>
      <c r="T11" s="318">
        <v>-0.27099999999999991</v>
      </c>
      <c r="U11" s="317">
        <v>0.61723163841807915</v>
      </c>
      <c r="V11" s="302"/>
      <c r="W11" s="318">
        <v>0.41899999999999998</v>
      </c>
      <c r="X11" s="318">
        <v>0.67</v>
      </c>
      <c r="Y11" s="318">
        <f t="shared" si="6"/>
        <v>-0.25100000000000006</v>
      </c>
      <c r="Z11" s="317">
        <f t="shared" si="7"/>
        <v>0.62537313432835817</v>
      </c>
      <c r="AA11" s="190"/>
      <c r="AB11" s="190"/>
    </row>
    <row r="12" spans="1:28" hidden="1">
      <c r="B12" s="313" t="s">
        <v>17</v>
      </c>
      <c r="C12" s="318">
        <v>0.46899999999999997</v>
      </c>
      <c r="D12" s="314">
        <v>0.72</v>
      </c>
      <c r="E12" s="318">
        <f t="shared" si="0"/>
        <v>-0.251</v>
      </c>
      <c r="F12" s="317">
        <f t="shared" si="1"/>
        <v>0.65138888888888891</v>
      </c>
      <c r="G12" s="317"/>
      <c r="H12" s="318">
        <v>0.47499999999999998</v>
      </c>
      <c r="I12" s="314">
        <v>0.70400000000000007</v>
      </c>
      <c r="J12" s="318">
        <f t="shared" si="2"/>
        <v>-0.22900000000000009</v>
      </c>
      <c r="K12" s="317">
        <f t="shared" si="3"/>
        <v>0.67471590909090895</v>
      </c>
      <c r="L12" s="302"/>
      <c r="M12" s="318">
        <v>0.41</v>
      </c>
      <c r="N12" s="314">
        <v>0.68200000000000005</v>
      </c>
      <c r="O12" s="318">
        <f t="shared" si="4"/>
        <v>-0.27200000000000008</v>
      </c>
      <c r="P12" s="317">
        <f t="shared" si="5"/>
        <v>0.60117302052785915</v>
      </c>
      <c r="Q12" s="302"/>
      <c r="R12" s="318">
        <v>0.42399999999999999</v>
      </c>
      <c r="S12" s="318">
        <v>0.68</v>
      </c>
      <c r="T12" s="318">
        <v>-0.25600000000000006</v>
      </c>
      <c r="U12" s="317">
        <v>0.62352941176470578</v>
      </c>
      <c r="V12" s="302"/>
      <c r="W12" s="318">
        <v>0.39900000000000002</v>
      </c>
      <c r="X12" s="318">
        <v>0.64600000000000002</v>
      </c>
      <c r="Y12" s="318">
        <f t="shared" si="6"/>
        <v>-0.247</v>
      </c>
      <c r="Z12" s="317">
        <f t="shared" si="7"/>
        <v>0.61764705882352944</v>
      </c>
      <c r="AA12" s="190"/>
      <c r="AB12" s="190"/>
    </row>
    <row r="13" spans="1:28" hidden="1">
      <c r="B13" s="319" t="s">
        <v>23</v>
      </c>
      <c r="C13" s="320">
        <v>0.49399999999999999</v>
      </c>
      <c r="D13" s="320">
        <v>0.72599999999999998</v>
      </c>
      <c r="E13" s="320">
        <f t="shared" si="0"/>
        <v>-0.23199999999999998</v>
      </c>
      <c r="F13" s="321">
        <f t="shared" si="1"/>
        <v>0.68044077134986225</v>
      </c>
      <c r="G13" s="317"/>
      <c r="H13" s="320">
        <v>0.47100000000000003</v>
      </c>
      <c r="I13" s="320">
        <v>0.71200000000000008</v>
      </c>
      <c r="J13" s="320">
        <f t="shared" si="2"/>
        <v>-0.24100000000000005</v>
      </c>
      <c r="K13" s="321">
        <f t="shared" si="3"/>
        <v>0.66151685393258419</v>
      </c>
      <c r="L13" s="301"/>
      <c r="M13" s="320">
        <v>0.42299999999999999</v>
      </c>
      <c r="N13" s="320">
        <v>0.69799999999999995</v>
      </c>
      <c r="O13" s="320">
        <f t="shared" si="4"/>
        <v>-0.27499999999999997</v>
      </c>
      <c r="P13" s="321">
        <f t="shared" si="5"/>
        <v>0.60601719197707737</v>
      </c>
      <c r="Q13" s="302"/>
      <c r="R13" s="320">
        <v>0.45</v>
      </c>
      <c r="S13" s="320">
        <v>0.69099999999999995</v>
      </c>
      <c r="T13" s="320">
        <v>-0.24099999999999994</v>
      </c>
      <c r="U13" s="321">
        <v>0.65123010130246028</v>
      </c>
      <c r="V13" s="302"/>
      <c r="W13" s="320">
        <v>0.441</v>
      </c>
      <c r="X13" s="320">
        <v>0.66500000000000004</v>
      </c>
      <c r="Y13" s="320">
        <f t="shared" si="6"/>
        <v>-0.22400000000000003</v>
      </c>
      <c r="Z13" s="321">
        <f t="shared" si="7"/>
        <v>0.66315789473684206</v>
      </c>
      <c r="AA13" s="190"/>
      <c r="AB13" s="190"/>
    </row>
    <row r="14" spans="1:28" hidden="1">
      <c r="B14" s="322" t="s">
        <v>140</v>
      </c>
      <c r="C14" s="322"/>
      <c r="D14" s="322"/>
      <c r="E14" s="322"/>
      <c r="F14" s="322"/>
      <c r="G14" s="322"/>
      <c r="H14" s="190"/>
      <c r="I14" s="190"/>
      <c r="J14" s="190"/>
      <c r="K14" s="190"/>
      <c r="L14" s="190"/>
      <c r="M14" s="190"/>
      <c r="N14" s="190"/>
      <c r="O14" s="190"/>
      <c r="P14" s="190"/>
      <c r="Q14" s="190"/>
      <c r="R14" s="190"/>
      <c r="S14" s="190"/>
      <c r="T14" s="190"/>
      <c r="U14" s="190"/>
      <c r="V14" s="302"/>
      <c r="W14" s="190"/>
      <c r="X14" s="190"/>
      <c r="Y14" s="190"/>
      <c r="Z14" s="190"/>
      <c r="AA14" s="323"/>
      <c r="AB14" s="323"/>
    </row>
    <row r="15" spans="1:28" hidden="1">
      <c r="B15" s="247" t="s">
        <v>131</v>
      </c>
      <c r="C15" s="247"/>
      <c r="D15" s="247"/>
      <c r="E15" s="247"/>
      <c r="F15" s="247"/>
      <c r="G15" s="247"/>
      <c r="H15" s="190"/>
      <c r="I15" s="190"/>
      <c r="J15" s="190"/>
      <c r="K15" s="190"/>
      <c r="L15" s="190"/>
      <c r="M15" s="190"/>
      <c r="N15" s="190"/>
      <c r="O15" s="190"/>
      <c r="P15" s="190"/>
      <c r="Q15" s="190"/>
      <c r="R15" s="190"/>
      <c r="S15" s="190"/>
      <c r="T15" s="190"/>
      <c r="U15" s="190"/>
      <c r="V15" s="190"/>
      <c r="W15" s="190"/>
      <c r="X15" s="190"/>
      <c r="Y15" s="190"/>
      <c r="Z15" s="190"/>
      <c r="AA15" s="190"/>
      <c r="AB15" s="190"/>
    </row>
    <row r="16" spans="1:28" s="126" customFormat="1" hidden="1">
      <c r="B16" s="247" t="s">
        <v>132</v>
      </c>
      <c r="C16" s="247"/>
      <c r="D16" s="247"/>
      <c r="E16" s="247"/>
      <c r="F16" s="247"/>
      <c r="G16" s="247"/>
      <c r="H16" s="190"/>
      <c r="I16" s="190"/>
      <c r="J16" s="190"/>
      <c r="K16" s="190"/>
      <c r="L16" s="190"/>
      <c r="M16" s="190"/>
      <c r="N16" s="190"/>
      <c r="O16" s="190"/>
      <c r="P16" s="190"/>
      <c r="Q16" s="190"/>
      <c r="R16" s="190"/>
      <c r="S16" s="190"/>
      <c r="T16" s="190"/>
      <c r="U16" s="190"/>
      <c r="V16" s="190"/>
      <c r="W16" s="190"/>
      <c r="X16" s="190"/>
      <c r="Y16" s="190"/>
      <c r="Z16" s="190"/>
      <c r="AA16" s="190"/>
      <c r="AB16" s="190"/>
    </row>
    <row r="17" spans="2:31" hidden="1">
      <c r="B17" s="324" t="s">
        <v>133</v>
      </c>
      <c r="C17" s="324"/>
      <c r="D17" s="324"/>
      <c r="E17" s="324"/>
      <c r="F17" s="324"/>
      <c r="G17" s="324"/>
      <c r="H17" s="302"/>
      <c r="I17" s="302"/>
      <c r="J17" s="302"/>
      <c r="K17" s="302"/>
      <c r="L17" s="302"/>
      <c r="M17" s="302"/>
      <c r="N17" s="302"/>
      <c r="O17" s="302"/>
      <c r="P17" s="302"/>
      <c r="Q17" s="302"/>
      <c r="R17" s="302"/>
      <c r="S17" s="302"/>
      <c r="T17" s="302"/>
      <c r="U17" s="302"/>
      <c r="V17" s="302"/>
      <c r="W17" s="302"/>
      <c r="X17" s="302"/>
      <c r="Y17" s="302"/>
      <c r="Z17" s="302"/>
      <c r="AA17" s="190"/>
      <c r="AB17" s="190"/>
    </row>
    <row r="18" spans="2:31" hidden="1">
      <c r="B18" s="324" t="s">
        <v>134</v>
      </c>
      <c r="C18" s="324"/>
      <c r="D18" s="324"/>
      <c r="E18" s="324"/>
      <c r="F18" s="324"/>
      <c r="G18" s="324"/>
      <c r="H18" s="302"/>
      <c r="I18" s="302"/>
      <c r="J18" s="302"/>
      <c r="K18" s="302"/>
      <c r="L18" s="302"/>
      <c r="M18" s="302"/>
      <c r="N18" s="302"/>
      <c r="O18" s="302"/>
      <c r="P18" s="302"/>
      <c r="Q18" s="302"/>
      <c r="R18" s="302"/>
      <c r="S18" s="302"/>
      <c r="T18" s="302"/>
      <c r="U18" s="302"/>
      <c r="V18" s="302"/>
      <c r="W18" s="302"/>
      <c r="X18" s="302"/>
      <c r="Y18" s="302"/>
      <c r="Z18" s="302"/>
      <c r="AA18" s="190"/>
      <c r="AB18" s="190"/>
    </row>
    <row r="19" spans="2:31" s="126" customFormat="1" hidden="1">
      <c r="B19" s="324"/>
      <c r="C19" s="324"/>
      <c r="D19" s="324"/>
      <c r="E19" s="324"/>
      <c r="F19" s="324"/>
      <c r="G19" s="324"/>
      <c r="H19" s="302"/>
      <c r="I19" s="302"/>
      <c r="J19" s="302"/>
      <c r="K19" s="302"/>
      <c r="L19" s="302"/>
      <c r="M19" s="302"/>
      <c r="N19" s="302"/>
      <c r="O19" s="302"/>
      <c r="P19" s="302"/>
      <c r="Q19" s="302"/>
      <c r="R19" s="302"/>
      <c r="S19" s="302"/>
      <c r="T19" s="302"/>
      <c r="U19" s="302"/>
      <c r="V19" s="302"/>
      <c r="W19" s="302"/>
      <c r="X19" s="302"/>
      <c r="Y19" s="302"/>
      <c r="Z19" s="302"/>
      <c r="AA19" s="190"/>
      <c r="AB19" s="190"/>
    </row>
    <row r="20" spans="2:31">
      <c r="B20" s="137" t="s">
        <v>197</v>
      </c>
      <c r="C20" s="137"/>
      <c r="D20" s="137"/>
      <c r="E20" s="137"/>
      <c r="F20" s="137"/>
    </row>
    <row r="21" spans="2:31">
      <c r="B21" s="43"/>
      <c r="C21" s="360">
        <v>2014</v>
      </c>
      <c r="D21" s="360"/>
      <c r="E21" s="360"/>
      <c r="F21" s="360"/>
      <c r="G21" s="87"/>
      <c r="H21" s="360">
        <v>2015</v>
      </c>
      <c r="I21" s="360"/>
      <c r="J21" s="360"/>
      <c r="K21" s="360"/>
      <c r="L21" s="26"/>
      <c r="M21" s="360">
        <v>2016</v>
      </c>
      <c r="N21" s="360"/>
      <c r="O21" s="360"/>
      <c r="P21" s="360"/>
      <c r="Q21" s="26"/>
      <c r="R21" s="360">
        <v>2017</v>
      </c>
      <c r="S21" s="360"/>
      <c r="T21" s="360"/>
      <c r="U21" s="360"/>
      <c r="V21" s="26"/>
      <c r="W21" s="360">
        <v>2018</v>
      </c>
      <c r="X21" s="360"/>
      <c r="Y21" s="360"/>
      <c r="Z21" s="360"/>
      <c r="AA21" s="26"/>
      <c r="AB21" s="362">
        <v>2019</v>
      </c>
      <c r="AC21" s="362"/>
      <c r="AD21" s="362"/>
      <c r="AE21" s="362"/>
    </row>
    <row r="22" spans="2:31" s="255" customFormat="1" ht="24">
      <c r="B22" s="249" t="s">
        <v>13</v>
      </c>
      <c r="C22" s="250" t="s">
        <v>3</v>
      </c>
      <c r="D22" s="250" t="s">
        <v>92</v>
      </c>
      <c r="E22" s="251" t="s">
        <v>89</v>
      </c>
      <c r="F22" s="251" t="s">
        <v>60</v>
      </c>
      <c r="G22" s="252"/>
      <c r="H22" s="250" t="s">
        <v>3</v>
      </c>
      <c r="I22" s="250" t="s">
        <v>92</v>
      </c>
      <c r="J22" s="251" t="s">
        <v>89</v>
      </c>
      <c r="K22" s="251" t="s">
        <v>60</v>
      </c>
      <c r="L22" s="253"/>
      <c r="M22" s="250" t="s">
        <v>3</v>
      </c>
      <c r="N22" s="250" t="s">
        <v>92</v>
      </c>
      <c r="O22" s="251" t="s">
        <v>89</v>
      </c>
      <c r="P22" s="251" t="s">
        <v>60</v>
      </c>
      <c r="Q22" s="253"/>
      <c r="R22" s="250" t="s">
        <v>3</v>
      </c>
      <c r="S22" s="250" t="s">
        <v>92</v>
      </c>
      <c r="T22" s="251" t="s">
        <v>89</v>
      </c>
      <c r="U22" s="251" t="s">
        <v>60</v>
      </c>
      <c r="V22" s="253"/>
      <c r="W22" s="250" t="s">
        <v>3</v>
      </c>
      <c r="X22" s="250" t="s">
        <v>92</v>
      </c>
      <c r="Y22" s="251" t="s">
        <v>89</v>
      </c>
      <c r="Z22" s="251" t="s">
        <v>60</v>
      </c>
      <c r="AA22" s="253"/>
      <c r="AB22" s="248" t="s">
        <v>3</v>
      </c>
      <c r="AC22" s="248" t="s">
        <v>92</v>
      </c>
      <c r="AD22" s="254" t="s">
        <v>89</v>
      </c>
      <c r="AE22" s="254" t="s">
        <v>60</v>
      </c>
    </row>
    <row r="23" spans="2:31">
      <c r="B23" s="74" t="s">
        <v>20</v>
      </c>
      <c r="C23" s="256">
        <v>88.59999999999998</v>
      </c>
      <c r="D23" s="256">
        <v>93.133333333333326</v>
      </c>
      <c r="E23" s="257">
        <f>(C23-D23)</f>
        <v>-4.5333333333333456</v>
      </c>
      <c r="F23" s="257">
        <f>C23/D23</f>
        <v>0.95132426628489608</v>
      </c>
      <c r="G23" s="258"/>
      <c r="H23" s="256">
        <v>89.09999999999998</v>
      </c>
      <c r="I23" s="256">
        <v>93.699999999999989</v>
      </c>
      <c r="J23" s="257">
        <f>(H23-I23)</f>
        <v>-4.6000000000000085</v>
      </c>
      <c r="K23" s="257">
        <f>H23/I23</f>
        <v>0.95090715048025609</v>
      </c>
      <c r="L23" s="253"/>
      <c r="M23" s="256">
        <v>89.40000000000002</v>
      </c>
      <c r="N23" s="256">
        <v>93.59999999999998</v>
      </c>
      <c r="O23" s="257">
        <f>M23-N23</f>
        <v>-4.1999999999999602</v>
      </c>
      <c r="P23" s="257">
        <f>M23/N23</f>
        <v>0.95512820512820551</v>
      </c>
      <c r="Q23" s="253"/>
      <c r="R23" s="256">
        <v>89.09999999999998</v>
      </c>
      <c r="S23" s="256">
        <v>93.3</v>
      </c>
      <c r="T23" s="257">
        <f>R23-S23</f>
        <v>-4.2000000000000171</v>
      </c>
      <c r="U23" s="257">
        <f>R23/S23</f>
        <v>0.95498392282958178</v>
      </c>
      <c r="V23" s="253"/>
      <c r="W23" s="256">
        <v>89.166666666666671</v>
      </c>
      <c r="X23" s="256">
        <v>93.09999999999998</v>
      </c>
      <c r="Y23" s="257">
        <f>W23-X23</f>
        <v>-3.9333333333333087</v>
      </c>
      <c r="Z23" s="257">
        <f>W23/X23</f>
        <v>0.9577515216612964</v>
      </c>
      <c r="AA23" s="253"/>
      <c r="AB23" s="259">
        <v>87.466666666666654</v>
      </c>
      <c r="AC23" s="259">
        <v>92.366666666666674</v>
      </c>
      <c r="AD23" s="260">
        <f>AB23-AC23</f>
        <v>-4.9000000000000199</v>
      </c>
      <c r="AE23" s="260">
        <f>AB23/AC23</f>
        <v>0.94695055936485006</v>
      </c>
    </row>
    <row r="24" spans="2:31">
      <c r="B24" s="74" t="s">
        <v>21</v>
      </c>
      <c r="C24" s="256">
        <v>89.366666666666674</v>
      </c>
      <c r="D24" s="256">
        <v>93.40000000000002</v>
      </c>
      <c r="E24" s="257">
        <f t="shared" ref="E24:E32" si="8">(C24-D24)</f>
        <v>-4.0333333333333456</v>
      </c>
      <c r="F24" s="257">
        <f t="shared" ref="F24:F32" si="9">C24/D24</f>
        <v>0.95681655960028533</v>
      </c>
      <c r="G24" s="258"/>
      <c r="H24" s="256">
        <v>89.90000000000002</v>
      </c>
      <c r="I24" s="256">
        <v>94</v>
      </c>
      <c r="J24" s="257">
        <f t="shared" ref="J24:J32" si="10">(H24-I24)</f>
        <v>-4.0999999999999801</v>
      </c>
      <c r="K24" s="257">
        <f t="shared" ref="K24:K32" si="11">H24/I24</f>
        <v>0.9563829787234045</v>
      </c>
      <c r="L24" s="253"/>
      <c r="M24" s="256">
        <v>89.59999999999998</v>
      </c>
      <c r="N24" s="256">
        <v>93.833333333333329</v>
      </c>
      <c r="O24" s="257">
        <f t="shared" ref="O24:O32" si="12">M24-N24</f>
        <v>-4.2333333333333485</v>
      </c>
      <c r="P24" s="257">
        <f t="shared" ref="P24:P32" si="13">M24/N24</f>
        <v>0.95488454706927162</v>
      </c>
      <c r="Q24" s="253"/>
      <c r="R24" s="256">
        <v>89.8</v>
      </c>
      <c r="S24" s="256">
        <v>93.566666666666663</v>
      </c>
      <c r="T24" s="257">
        <f t="shared" ref="T24:T32" si="14">R24-S24</f>
        <v>-3.7666666666666657</v>
      </c>
      <c r="U24" s="257">
        <f t="shared" ref="U24:U32" si="15">R24/S24</f>
        <v>0.95974349839686501</v>
      </c>
      <c r="V24" s="253"/>
      <c r="W24" s="256">
        <v>89.5</v>
      </c>
      <c r="X24" s="256">
        <v>93.433333333333337</v>
      </c>
      <c r="Y24" s="257">
        <f t="shared" ref="Y24:Y32" si="16">W24-X24</f>
        <v>-3.9333333333333371</v>
      </c>
      <c r="Z24" s="257">
        <f t="shared" ref="Z24:Z32" si="17">W24/X24</f>
        <v>0.95790224759186582</v>
      </c>
      <c r="AA24" s="253"/>
      <c r="AB24" s="259">
        <v>88.866666666666674</v>
      </c>
      <c r="AC24" s="259">
        <v>92.5</v>
      </c>
      <c r="AD24" s="260">
        <f t="shared" ref="AD24:AD32" si="18">AB24-AC24</f>
        <v>-3.6333333333333258</v>
      </c>
      <c r="AE24" s="260">
        <f t="shared" ref="AE24:AE32" si="19">AB24/AC24</f>
        <v>0.96072072072072079</v>
      </c>
    </row>
    <row r="25" spans="2:31">
      <c r="B25" s="74" t="s">
        <v>14</v>
      </c>
      <c r="C25" s="256">
        <v>89</v>
      </c>
      <c r="D25" s="256">
        <v>93.5</v>
      </c>
      <c r="E25" s="257">
        <f t="shared" si="8"/>
        <v>-4.5</v>
      </c>
      <c r="F25" s="257">
        <f t="shared" si="9"/>
        <v>0.95187165775401072</v>
      </c>
      <c r="G25" s="258"/>
      <c r="H25" s="256">
        <v>89.466666666666654</v>
      </c>
      <c r="I25" s="256">
        <v>94.166666666666671</v>
      </c>
      <c r="J25" s="257">
        <f t="shared" si="10"/>
        <v>-4.7000000000000171</v>
      </c>
      <c r="K25" s="257">
        <f t="shared" si="11"/>
        <v>0.95008849557522101</v>
      </c>
      <c r="L25" s="253"/>
      <c r="M25" s="256">
        <v>89.8</v>
      </c>
      <c r="N25" s="256">
        <v>94.033333333333346</v>
      </c>
      <c r="O25" s="257">
        <f t="shared" si="12"/>
        <v>-4.2333333333333485</v>
      </c>
      <c r="P25" s="257">
        <f t="shared" si="13"/>
        <v>0.95498050336759999</v>
      </c>
      <c r="Q25" s="253"/>
      <c r="R25" s="256">
        <v>89.7</v>
      </c>
      <c r="S25" s="256">
        <v>93.7</v>
      </c>
      <c r="T25" s="257">
        <f t="shared" si="14"/>
        <v>-4</v>
      </c>
      <c r="U25" s="257">
        <f t="shared" si="15"/>
        <v>0.95731056563500538</v>
      </c>
      <c r="V25" s="253"/>
      <c r="W25" s="256">
        <v>89.566666666666663</v>
      </c>
      <c r="X25" s="256">
        <v>93.5</v>
      </c>
      <c r="Y25" s="257">
        <f t="shared" si="16"/>
        <v>-3.9333333333333371</v>
      </c>
      <c r="Z25" s="257">
        <f t="shared" si="17"/>
        <v>0.95793226381461671</v>
      </c>
      <c r="AA25" s="253"/>
      <c r="AB25" s="259">
        <v>88.09999999999998</v>
      </c>
      <c r="AC25" s="259">
        <v>92.90000000000002</v>
      </c>
      <c r="AD25" s="260">
        <f t="shared" si="18"/>
        <v>-4.8000000000000398</v>
      </c>
      <c r="AE25" s="260">
        <f t="shared" si="19"/>
        <v>0.94833153928955827</v>
      </c>
    </row>
    <row r="26" spans="2:31">
      <c r="B26" s="74" t="s">
        <v>22</v>
      </c>
      <c r="C26" s="256">
        <v>89.533333333333346</v>
      </c>
      <c r="D26" s="256">
        <v>93.433333333333337</v>
      </c>
      <c r="E26" s="257">
        <f t="shared" si="8"/>
        <v>-3.8999999999999915</v>
      </c>
      <c r="F26" s="257">
        <f t="shared" si="9"/>
        <v>0.95825900820549426</v>
      </c>
      <c r="G26" s="258"/>
      <c r="H26" s="256">
        <v>89.333333333333329</v>
      </c>
      <c r="I26" s="256">
        <v>94.066666666666663</v>
      </c>
      <c r="J26" s="257">
        <f t="shared" si="10"/>
        <v>-4.7333333333333343</v>
      </c>
      <c r="K26" s="257">
        <f t="shared" si="11"/>
        <v>0.94968107725017714</v>
      </c>
      <c r="L26" s="253"/>
      <c r="M26" s="256">
        <v>89.2</v>
      </c>
      <c r="N26" s="256">
        <v>93.90000000000002</v>
      </c>
      <c r="O26" s="257">
        <f t="shared" si="12"/>
        <v>-4.7000000000000171</v>
      </c>
      <c r="P26" s="257">
        <f t="shared" si="13"/>
        <v>0.9499467518636846</v>
      </c>
      <c r="Q26" s="253"/>
      <c r="R26" s="256">
        <v>88.5</v>
      </c>
      <c r="S26" s="256">
        <v>93.59999999999998</v>
      </c>
      <c r="T26" s="257">
        <f t="shared" si="14"/>
        <v>-5.0999999999999801</v>
      </c>
      <c r="U26" s="257">
        <f t="shared" si="15"/>
        <v>0.94551282051282071</v>
      </c>
      <c r="V26" s="253"/>
      <c r="W26" s="256">
        <v>88.800000000000011</v>
      </c>
      <c r="X26" s="256">
        <v>93.5</v>
      </c>
      <c r="Y26" s="257">
        <f t="shared" si="16"/>
        <v>-4.6999999999999886</v>
      </c>
      <c r="Z26" s="257">
        <f t="shared" si="17"/>
        <v>0.9497326203208557</v>
      </c>
      <c r="AA26" s="253"/>
      <c r="AB26" s="259">
        <v>88.066666666666663</v>
      </c>
      <c r="AC26" s="259">
        <v>92.699999999999989</v>
      </c>
      <c r="AD26" s="260">
        <f t="shared" si="18"/>
        <v>-4.6333333333333258</v>
      </c>
      <c r="AE26" s="260">
        <f t="shared" si="19"/>
        <v>0.95001797914419284</v>
      </c>
    </row>
    <row r="27" spans="2:31">
      <c r="B27" s="74" t="s">
        <v>15</v>
      </c>
      <c r="C27" s="256">
        <v>88.09999999999998</v>
      </c>
      <c r="D27" s="256">
        <v>93.333333333333329</v>
      </c>
      <c r="E27" s="257">
        <f t="shared" si="8"/>
        <v>-5.2333333333333485</v>
      </c>
      <c r="F27" s="257">
        <f t="shared" si="9"/>
        <v>0.94392857142857123</v>
      </c>
      <c r="G27" s="258"/>
      <c r="H27" s="256">
        <v>89.5</v>
      </c>
      <c r="I27" s="256">
        <v>94.066666666666677</v>
      </c>
      <c r="J27" s="257">
        <f t="shared" si="10"/>
        <v>-4.5666666666666771</v>
      </c>
      <c r="K27" s="257">
        <f t="shared" si="11"/>
        <v>0.95145287030474834</v>
      </c>
      <c r="L27" s="253"/>
      <c r="M27" s="256">
        <v>89.266666666666666</v>
      </c>
      <c r="N27" s="256">
        <v>93.833333333333329</v>
      </c>
      <c r="O27" s="257">
        <f t="shared" si="12"/>
        <v>-4.5666666666666629</v>
      </c>
      <c r="P27" s="257">
        <f t="shared" si="13"/>
        <v>0.95133214920071052</v>
      </c>
      <c r="Q27" s="253"/>
      <c r="R27" s="256">
        <v>88.866666666666674</v>
      </c>
      <c r="S27" s="256">
        <v>93.533333333333346</v>
      </c>
      <c r="T27" s="257">
        <f t="shared" si="14"/>
        <v>-4.6666666666666714</v>
      </c>
      <c r="U27" s="257">
        <f t="shared" si="15"/>
        <v>0.95010691375623657</v>
      </c>
      <c r="V27" s="253"/>
      <c r="W27" s="256">
        <v>87.800000000000011</v>
      </c>
      <c r="X27" s="256">
        <v>93.266666666666666</v>
      </c>
      <c r="Y27" s="257">
        <f t="shared" si="16"/>
        <v>-5.4666666666666544</v>
      </c>
      <c r="Z27" s="257">
        <f t="shared" si="17"/>
        <v>0.94138670478913522</v>
      </c>
      <c r="AA27" s="253"/>
      <c r="AB27" s="259">
        <v>87.90000000000002</v>
      </c>
      <c r="AC27" s="259">
        <v>92.699999999999989</v>
      </c>
      <c r="AD27" s="260">
        <f t="shared" si="18"/>
        <v>-4.7999999999999687</v>
      </c>
      <c r="AE27" s="260">
        <f t="shared" si="19"/>
        <v>0.94822006472491938</v>
      </c>
    </row>
    <row r="28" spans="2:31">
      <c r="B28" s="74" t="s">
        <v>24</v>
      </c>
      <c r="C28" s="256">
        <v>87.833333333333329</v>
      </c>
      <c r="D28" s="256">
        <v>93.166666666666671</v>
      </c>
      <c r="E28" s="257">
        <f t="shared" si="8"/>
        <v>-5.3333333333333428</v>
      </c>
      <c r="F28" s="257">
        <f t="shared" si="9"/>
        <v>0.94275491949910539</v>
      </c>
      <c r="G28" s="258"/>
      <c r="H28" s="256">
        <v>89.066666666666663</v>
      </c>
      <c r="I28" s="256">
        <v>93.866666666666674</v>
      </c>
      <c r="J28" s="257">
        <f t="shared" si="10"/>
        <v>-4.8000000000000114</v>
      </c>
      <c r="K28" s="257">
        <f t="shared" si="11"/>
        <v>0.94886363636363624</v>
      </c>
      <c r="L28" s="253"/>
      <c r="M28" s="256">
        <v>89.366666666666674</v>
      </c>
      <c r="N28" s="256">
        <v>93.633333333333326</v>
      </c>
      <c r="O28" s="257">
        <f t="shared" si="12"/>
        <v>-4.2666666666666515</v>
      </c>
      <c r="P28" s="257">
        <f t="shared" si="13"/>
        <v>0.95443218227127102</v>
      </c>
      <c r="Q28" s="253"/>
      <c r="R28" s="256">
        <v>88.333333333333329</v>
      </c>
      <c r="S28" s="256">
        <v>93.266666666666666</v>
      </c>
      <c r="T28" s="257">
        <f t="shared" si="14"/>
        <v>-4.9333333333333371</v>
      </c>
      <c r="U28" s="257">
        <f t="shared" si="15"/>
        <v>0.94710507505360964</v>
      </c>
      <c r="V28" s="253"/>
      <c r="W28" s="256">
        <v>88.133333333333326</v>
      </c>
      <c r="X28" s="256">
        <v>93.033333333333346</v>
      </c>
      <c r="Y28" s="257">
        <f t="shared" si="16"/>
        <v>-4.9000000000000199</v>
      </c>
      <c r="Z28" s="257">
        <f t="shared" si="17"/>
        <v>0.9473307058402004</v>
      </c>
      <c r="AA28" s="253"/>
      <c r="AB28" s="259">
        <v>86.40000000000002</v>
      </c>
      <c r="AC28" s="259">
        <v>92.3</v>
      </c>
      <c r="AD28" s="260">
        <f t="shared" si="18"/>
        <v>-5.8999999999999773</v>
      </c>
      <c r="AE28" s="260">
        <f t="shared" si="19"/>
        <v>0.93607800650054196</v>
      </c>
    </row>
    <row r="29" spans="2:31">
      <c r="B29" s="74" t="s">
        <v>16</v>
      </c>
      <c r="C29" s="256">
        <v>84.6</v>
      </c>
      <c r="D29" s="256">
        <v>92.733333333333334</v>
      </c>
      <c r="E29" s="257">
        <f t="shared" si="8"/>
        <v>-8.13333333333334</v>
      </c>
      <c r="F29" s="257">
        <f t="shared" si="9"/>
        <v>0.91229331416247295</v>
      </c>
      <c r="G29" s="258"/>
      <c r="H29" s="256">
        <v>86.266666666666666</v>
      </c>
      <c r="I29" s="256">
        <v>93.8</v>
      </c>
      <c r="J29" s="257">
        <f t="shared" si="10"/>
        <v>-7.5333333333333314</v>
      </c>
      <c r="K29" s="257">
        <f t="shared" si="11"/>
        <v>0.91968727789623317</v>
      </c>
      <c r="L29" s="253"/>
      <c r="M29" s="256">
        <v>86.966666666666654</v>
      </c>
      <c r="N29" s="256">
        <v>93.766666666666666</v>
      </c>
      <c r="O29" s="257">
        <f t="shared" si="12"/>
        <v>-6.8000000000000114</v>
      </c>
      <c r="P29" s="257">
        <f t="shared" si="13"/>
        <v>0.92747955918947733</v>
      </c>
      <c r="Q29" s="253"/>
      <c r="R29" s="256">
        <v>86.5</v>
      </c>
      <c r="S29" s="256">
        <v>93.533333333333346</v>
      </c>
      <c r="T29" s="257">
        <f t="shared" si="14"/>
        <v>-7.0333333333333456</v>
      </c>
      <c r="U29" s="257">
        <f t="shared" si="15"/>
        <v>0.9248039914468994</v>
      </c>
      <c r="V29" s="253"/>
      <c r="W29" s="256">
        <v>85.633333333333326</v>
      </c>
      <c r="X29" s="256">
        <v>93.09999999999998</v>
      </c>
      <c r="Y29" s="257">
        <f t="shared" si="16"/>
        <v>-7.4666666666666544</v>
      </c>
      <c r="Z29" s="257">
        <f t="shared" si="17"/>
        <v>0.91979949874686728</v>
      </c>
      <c r="AA29" s="253"/>
      <c r="AB29" s="259">
        <v>84.5</v>
      </c>
      <c r="AC29" s="259">
        <v>92.366666666666674</v>
      </c>
      <c r="AD29" s="260">
        <f t="shared" si="18"/>
        <v>-7.8666666666666742</v>
      </c>
      <c r="AE29" s="260">
        <f t="shared" si="19"/>
        <v>0.91483219054492959</v>
      </c>
    </row>
    <row r="30" spans="2:31">
      <c r="B30" s="74" t="s">
        <v>25</v>
      </c>
      <c r="C30" s="256">
        <v>82.1</v>
      </c>
      <c r="D30" s="256">
        <v>91.033333333333346</v>
      </c>
      <c r="E30" s="257">
        <f t="shared" si="8"/>
        <v>-8.9333333333333513</v>
      </c>
      <c r="F30" s="257">
        <f t="shared" si="9"/>
        <v>0.90186744782131067</v>
      </c>
      <c r="G30" s="258"/>
      <c r="H30" s="256">
        <v>82.3</v>
      </c>
      <c r="I30" s="256">
        <v>91.633333333333326</v>
      </c>
      <c r="J30" s="257">
        <f t="shared" si="10"/>
        <v>-9.3333333333333286</v>
      </c>
      <c r="K30" s="257">
        <f t="shared" si="11"/>
        <v>0.89814477991997099</v>
      </c>
      <c r="L30" s="253"/>
      <c r="M30" s="256">
        <v>83.233333333333334</v>
      </c>
      <c r="N30" s="256">
        <v>91.633333333333326</v>
      </c>
      <c r="O30" s="257">
        <f t="shared" si="12"/>
        <v>-8.3999999999999915</v>
      </c>
      <c r="P30" s="257">
        <f t="shared" si="13"/>
        <v>0.90833030192797393</v>
      </c>
      <c r="Q30" s="253"/>
      <c r="R30" s="256">
        <v>83.300000000000011</v>
      </c>
      <c r="S30" s="256">
        <v>91.433333333333323</v>
      </c>
      <c r="T30" s="257">
        <f t="shared" si="14"/>
        <v>-8.1333333333333115</v>
      </c>
      <c r="U30" s="257">
        <f t="shared" si="15"/>
        <v>0.91104629967189232</v>
      </c>
      <c r="V30" s="253"/>
      <c r="W30" s="256">
        <v>81.266666666666666</v>
      </c>
      <c r="X30" s="256">
        <v>91.033333333333346</v>
      </c>
      <c r="Y30" s="257">
        <f t="shared" si="16"/>
        <v>-9.7666666666666799</v>
      </c>
      <c r="Z30" s="257">
        <f t="shared" si="17"/>
        <v>0.89271329183449277</v>
      </c>
      <c r="AA30" s="253"/>
      <c r="AB30" s="259">
        <v>80.13333333333334</v>
      </c>
      <c r="AC30" s="259">
        <v>90.166666666666671</v>
      </c>
      <c r="AD30" s="260">
        <f t="shared" si="18"/>
        <v>-10.033333333333331</v>
      </c>
      <c r="AE30" s="260">
        <f t="shared" si="19"/>
        <v>0.88872458410351207</v>
      </c>
    </row>
    <row r="31" spans="2:31">
      <c r="B31" s="74" t="s">
        <v>17</v>
      </c>
      <c r="C31" s="256">
        <v>81.433333333333337</v>
      </c>
      <c r="D31" s="256">
        <v>89.866666666666674</v>
      </c>
      <c r="E31" s="257">
        <f t="shared" si="8"/>
        <v>-8.4333333333333371</v>
      </c>
      <c r="F31" s="257">
        <f t="shared" si="9"/>
        <v>0.90615727002967361</v>
      </c>
      <c r="G31" s="258"/>
      <c r="H31" s="256">
        <v>81.099999999999994</v>
      </c>
      <c r="I31" s="256">
        <v>90.933333333333323</v>
      </c>
      <c r="J31" s="257">
        <f t="shared" si="10"/>
        <v>-9.8333333333333286</v>
      </c>
      <c r="K31" s="257">
        <f t="shared" si="11"/>
        <v>0.89186217008797652</v>
      </c>
      <c r="L31" s="261"/>
      <c r="M31" s="256">
        <v>82.833333333333329</v>
      </c>
      <c r="N31" s="256">
        <v>90.766666666666666</v>
      </c>
      <c r="O31" s="257">
        <f t="shared" si="12"/>
        <v>-7.9333333333333371</v>
      </c>
      <c r="P31" s="257">
        <f t="shared" si="13"/>
        <v>0.91259640102827755</v>
      </c>
      <c r="Q31" s="253"/>
      <c r="R31" s="256">
        <v>79.8</v>
      </c>
      <c r="S31" s="256">
        <v>90.300000000000011</v>
      </c>
      <c r="T31" s="257">
        <f t="shared" si="14"/>
        <v>-10.500000000000014</v>
      </c>
      <c r="U31" s="257">
        <f t="shared" si="15"/>
        <v>0.88372093023255804</v>
      </c>
      <c r="V31" s="253"/>
      <c r="W31" s="256">
        <v>80.13333333333334</v>
      </c>
      <c r="X31" s="256">
        <v>90.033333333333346</v>
      </c>
      <c r="Y31" s="257">
        <f t="shared" si="16"/>
        <v>-9.9000000000000057</v>
      </c>
      <c r="Z31" s="257">
        <f t="shared" si="17"/>
        <v>0.89004072565716397</v>
      </c>
      <c r="AA31" s="261"/>
      <c r="AB31" s="259">
        <v>78.933333333333337</v>
      </c>
      <c r="AC31" s="259">
        <v>89.2</v>
      </c>
      <c r="AD31" s="260">
        <f t="shared" si="18"/>
        <v>-10.266666666666666</v>
      </c>
      <c r="AE31" s="260">
        <f t="shared" si="19"/>
        <v>0.8849028400597907</v>
      </c>
    </row>
    <row r="32" spans="2:31">
      <c r="B32" s="32" t="s">
        <v>23</v>
      </c>
      <c r="C32" s="262">
        <v>80.366666666666674</v>
      </c>
      <c r="D32" s="262">
        <v>89.90000000000002</v>
      </c>
      <c r="E32" s="263">
        <f t="shared" si="8"/>
        <v>-9.5333333333333456</v>
      </c>
      <c r="F32" s="263">
        <f t="shared" si="9"/>
        <v>0.89395624768261017</v>
      </c>
      <c r="G32" s="258"/>
      <c r="H32" s="262">
        <v>83.066666666666663</v>
      </c>
      <c r="I32" s="262">
        <v>90.966666666666654</v>
      </c>
      <c r="J32" s="263">
        <f t="shared" si="10"/>
        <v>-7.8999999999999915</v>
      </c>
      <c r="K32" s="263">
        <f t="shared" si="11"/>
        <v>0.91315500183217302</v>
      </c>
      <c r="L32" s="261"/>
      <c r="M32" s="262">
        <v>82</v>
      </c>
      <c r="N32" s="262">
        <v>90.933333333333323</v>
      </c>
      <c r="O32" s="263">
        <f t="shared" si="12"/>
        <v>-8.9333333333333229</v>
      </c>
      <c r="P32" s="263">
        <f t="shared" si="13"/>
        <v>0.90175953079178894</v>
      </c>
      <c r="Q32" s="253"/>
      <c r="R32" s="262">
        <v>81.900000000000006</v>
      </c>
      <c r="S32" s="262">
        <v>90.533333333333346</v>
      </c>
      <c r="T32" s="263">
        <f t="shared" si="14"/>
        <v>-8.63333333333334</v>
      </c>
      <c r="U32" s="263">
        <f t="shared" si="15"/>
        <v>0.90463917525773185</v>
      </c>
      <c r="V32" s="253"/>
      <c r="W32" s="262">
        <v>81.199999999999989</v>
      </c>
      <c r="X32" s="262">
        <v>90.09999999999998</v>
      </c>
      <c r="Y32" s="263">
        <f t="shared" si="16"/>
        <v>-8.8999999999999915</v>
      </c>
      <c r="Z32" s="263">
        <f t="shared" si="17"/>
        <v>0.90122086570477256</v>
      </c>
      <c r="AA32" s="261"/>
      <c r="AB32" s="264">
        <v>80.599999999999994</v>
      </c>
      <c r="AC32" s="264">
        <v>89.40000000000002</v>
      </c>
      <c r="AD32" s="265">
        <f t="shared" si="18"/>
        <v>-8.8000000000000256</v>
      </c>
      <c r="AE32" s="265">
        <f t="shared" si="19"/>
        <v>0.9015659955257268</v>
      </c>
    </row>
    <row r="33" spans="2:27">
      <c r="B33" s="40" t="s">
        <v>202</v>
      </c>
      <c r="G33" s="79"/>
      <c r="L33" s="226"/>
      <c r="Q33" s="79"/>
      <c r="V33" s="79"/>
      <c r="AA33" s="226"/>
    </row>
    <row r="34" spans="2:27">
      <c r="B34" s="268" t="s">
        <v>201</v>
      </c>
      <c r="C34" s="29"/>
      <c r="D34" s="29"/>
      <c r="E34" s="29"/>
      <c r="F34" s="29"/>
      <c r="G34" s="29"/>
      <c r="H34" s="29"/>
      <c r="I34" s="29"/>
      <c r="J34" s="29"/>
      <c r="K34" s="29"/>
      <c r="L34" s="266"/>
      <c r="M34" s="29"/>
      <c r="N34" s="29"/>
      <c r="O34" s="29"/>
      <c r="P34" s="29"/>
      <c r="Q34" s="94"/>
      <c r="R34" s="29"/>
      <c r="S34" s="29"/>
      <c r="T34" s="29"/>
      <c r="U34" s="29"/>
      <c r="V34" s="29"/>
      <c r="W34" s="29"/>
      <c r="X34" s="29"/>
      <c r="AA34" s="226"/>
    </row>
    <row r="35" spans="2:27" s="126" customFormat="1">
      <c r="B35" s="111" t="s">
        <v>198</v>
      </c>
      <c r="C35" s="29"/>
      <c r="D35" s="29"/>
      <c r="E35" s="29"/>
      <c r="F35" s="29"/>
      <c r="G35" s="29"/>
      <c r="H35" s="29"/>
      <c r="I35" s="29"/>
      <c r="J35" s="29"/>
      <c r="K35" s="29"/>
      <c r="L35" s="266"/>
      <c r="M35" s="29"/>
      <c r="N35" s="29"/>
      <c r="O35" s="29"/>
      <c r="P35" s="29"/>
      <c r="Q35" s="94"/>
      <c r="R35" s="29"/>
      <c r="S35" s="29"/>
      <c r="T35" s="29"/>
      <c r="U35" s="29"/>
      <c r="V35" s="29"/>
      <c r="W35" s="29"/>
      <c r="X35" s="29"/>
      <c r="AA35" s="226"/>
    </row>
    <row r="36" spans="2:27">
      <c r="B36" s="111" t="s">
        <v>200</v>
      </c>
      <c r="C36" s="29"/>
      <c r="D36" s="29"/>
      <c r="E36" s="29"/>
      <c r="F36" s="29"/>
      <c r="G36" s="29"/>
      <c r="H36" s="29"/>
      <c r="I36" s="29"/>
      <c r="J36" s="29"/>
      <c r="K36" s="29"/>
      <c r="L36" s="29"/>
      <c r="M36" s="29"/>
      <c r="N36" s="29"/>
      <c r="O36" s="29"/>
      <c r="P36" s="29"/>
      <c r="Q36" s="29"/>
      <c r="R36" s="29"/>
      <c r="S36" s="29"/>
      <c r="T36" s="29"/>
      <c r="U36" s="29"/>
      <c r="V36" s="29"/>
      <c r="W36" s="29"/>
      <c r="X36" s="29"/>
      <c r="AA36" s="226"/>
    </row>
    <row r="37" spans="2:27">
      <c r="B37" s="111" t="s">
        <v>134</v>
      </c>
      <c r="C37" s="29"/>
      <c r="D37" s="29"/>
      <c r="E37" s="29"/>
      <c r="F37" s="29"/>
      <c r="G37" s="29"/>
      <c r="H37" s="29"/>
      <c r="I37" s="29"/>
      <c r="J37" s="29"/>
      <c r="K37" s="29"/>
      <c r="L37" s="29"/>
      <c r="M37" s="29"/>
      <c r="N37" s="29"/>
      <c r="O37" s="29"/>
      <c r="P37" s="29"/>
      <c r="Q37" s="29"/>
      <c r="R37" s="29"/>
      <c r="S37" s="29"/>
      <c r="T37" s="29"/>
      <c r="U37" s="29"/>
      <c r="V37" s="29"/>
      <c r="W37" s="29"/>
      <c r="X37" s="29"/>
    </row>
    <row r="38" spans="2:27">
      <c r="B38" s="267" t="s">
        <v>199</v>
      </c>
      <c r="C38" s="29"/>
      <c r="D38" s="29"/>
      <c r="E38" s="29"/>
      <c r="F38" s="29"/>
      <c r="G38" s="29"/>
      <c r="H38" s="29"/>
      <c r="I38" s="29"/>
      <c r="J38" s="29"/>
      <c r="K38" s="29"/>
      <c r="L38" s="29"/>
      <c r="M38" s="29"/>
      <c r="N38" s="29"/>
      <c r="O38" s="29"/>
      <c r="P38" s="29"/>
      <c r="Q38" s="29"/>
      <c r="R38" s="29"/>
      <c r="S38" s="29"/>
      <c r="T38" s="29"/>
      <c r="U38" s="29"/>
      <c r="V38" s="29"/>
      <c r="W38" s="29"/>
      <c r="X38" s="29"/>
    </row>
  </sheetData>
  <mergeCells count="10">
    <mergeCell ref="AB21:AE21"/>
    <mergeCell ref="C2:E2"/>
    <mergeCell ref="H2:K2"/>
    <mergeCell ref="M2:P2"/>
    <mergeCell ref="R2:U2"/>
    <mergeCell ref="C21:F21"/>
    <mergeCell ref="H21:K21"/>
    <mergeCell ref="M21:P21"/>
    <mergeCell ref="R21:U21"/>
    <mergeCell ref="W21:Z21"/>
  </mergeCells>
  <hyperlinks>
    <hyperlink ref="A1" location="Index!A1" display="Index" xr:uid="{7211245B-0A65-478B-81C8-EFD89615BD49}"/>
  </hyperlinks>
  <pageMargins left="0.7" right="0.7" top="0.75" bottom="0.75" header="0.3" footer="0.3"/>
  <pageSetup paperSize="9" scale="65" orientation="landscape" r:id="rId1"/>
  <headerFooter>
    <oddFooter>&amp;L&amp;1#&amp;"Calibri"&amp;11&amp;K000000OFFICIAL: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sheetPr>
    <tabColor rgb="FF009999"/>
  </sheetPr>
  <dimension ref="A1:F7"/>
  <sheetViews>
    <sheetView showGridLines="0" zoomScaleNormal="100" zoomScaleSheetLayoutView="205" workbookViewId="0">
      <selection activeCell="I25" sqref="I25"/>
    </sheetView>
  </sheetViews>
  <sheetFormatPr defaultRowHeight="15"/>
  <cols>
    <col min="1" max="1" width="6.85546875" customWidth="1"/>
    <col min="3" max="3" width="12.7109375" customWidth="1"/>
    <col min="4" max="4" width="13.5703125" customWidth="1"/>
    <col min="5" max="5" width="20.85546875" customWidth="1"/>
  </cols>
  <sheetData>
    <row r="1" spans="1:6">
      <c r="A1" s="2"/>
      <c r="B1" s="137" t="s">
        <v>62</v>
      </c>
      <c r="C1" s="180"/>
      <c r="D1" s="180"/>
      <c r="E1" s="180"/>
    </row>
    <row r="2" spans="1:6" ht="24">
      <c r="B2" s="249" t="s">
        <v>2</v>
      </c>
      <c r="C2" s="250" t="s">
        <v>26</v>
      </c>
      <c r="D2" s="250" t="s">
        <v>27</v>
      </c>
      <c r="E2" s="250" t="s">
        <v>61</v>
      </c>
    </row>
    <row r="3" spans="1:6" s="79" customFormat="1">
      <c r="B3" s="258">
        <v>2018</v>
      </c>
      <c r="C3" s="340">
        <v>121</v>
      </c>
      <c r="D3" s="341">
        <v>8.3699999999999997E-2</v>
      </c>
      <c r="E3" s="340">
        <v>164</v>
      </c>
    </row>
    <row r="4" spans="1:6">
      <c r="B4" s="342">
        <v>2019</v>
      </c>
      <c r="C4" s="343">
        <v>114</v>
      </c>
      <c r="D4" s="344">
        <v>7.3999999999999996E-2</v>
      </c>
      <c r="E4" s="343">
        <v>374</v>
      </c>
    </row>
    <row r="5" spans="1:6">
      <c r="B5" s="16" t="s">
        <v>219</v>
      </c>
      <c r="C5" s="5"/>
      <c r="D5" s="5"/>
      <c r="E5" s="6"/>
    </row>
    <row r="6" spans="1:6" ht="45" customHeight="1">
      <c r="B6" s="358" t="s">
        <v>28</v>
      </c>
      <c r="C6" s="358"/>
      <c r="D6" s="358"/>
      <c r="E6" s="358"/>
      <c r="F6" s="358"/>
    </row>
    <row r="7" spans="1:6">
      <c r="B7" s="18" t="s">
        <v>29</v>
      </c>
      <c r="C7" s="5"/>
      <c r="D7" s="5"/>
      <c r="E7" s="5"/>
    </row>
  </sheetData>
  <mergeCells count="1">
    <mergeCell ref="B6:F6"/>
  </mergeCells>
  <pageMargins left="0.7" right="0.7" top="0.75" bottom="0.75" header="0.3" footer="0.3"/>
  <pageSetup paperSize="9" orientation="landscape" r:id="rId1"/>
  <headerFooter>
    <oddFooter>&amp;L&amp;1#&amp;"Calibri"&amp;11&amp;K000000OFFICIAL: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sheetPr>
    <tabColor rgb="FF009999"/>
  </sheetPr>
  <dimension ref="A1:S8"/>
  <sheetViews>
    <sheetView showGridLines="0" zoomScaleNormal="100" zoomScaleSheetLayoutView="190" workbookViewId="0">
      <selection activeCell="H21" sqref="H21"/>
    </sheetView>
  </sheetViews>
  <sheetFormatPr defaultRowHeight="15"/>
  <cols>
    <col min="1" max="1" width="9" customWidth="1"/>
    <col min="2" max="2" width="10.140625" customWidth="1"/>
    <col min="3" max="3" width="11.42578125" customWidth="1"/>
    <col min="4" max="4" width="15.28515625" customWidth="1"/>
    <col min="6" max="6" width="7.5703125" customWidth="1"/>
    <col min="7" max="7" width="5.7109375" customWidth="1"/>
    <col min="8" max="8" width="2.5703125" customWidth="1"/>
    <col min="9" max="9" width="12.140625" customWidth="1"/>
    <col min="10" max="10" width="14.140625" customWidth="1"/>
    <col min="12" max="12" width="7.28515625" customWidth="1"/>
    <col min="13" max="13" width="6" bestFit="1" customWidth="1"/>
    <col min="14" max="14" width="3.140625" customWidth="1"/>
  </cols>
  <sheetData>
    <row r="1" spans="1:19">
      <c r="A1" s="2"/>
      <c r="B1" s="136" t="s">
        <v>63</v>
      </c>
      <c r="C1" s="136"/>
      <c r="D1" s="24"/>
      <c r="E1" s="24"/>
      <c r="F1" s="23"/>
      <c r="G1" s="23"/>
      <c r="H1" s="23"/>
      <c r="J1" s="2"/>
    </row>
    <row r="2" spans="1:19">
      <c r="A2" s="2"/>
      <c r="B2" s="76"/>
      <c r="C2" s="360">
        <v>2017</v>
      </c>
      <c r="D2" s="360"/>
      <c r="E2" s="360"/>
      <c r="F2" s="360"/>
      <c r="G2" s="360"/>
      <c r="I2" s="360">
        <v>2018</v>
      </c>
      <c r="J2" s="360"/>
      <c r="K2" s="360"/>
      <c r="L2" s="360"/>
      <c r="M2" s="360"/>
      <c r="N2" s="126"/>
      <c r="O2" s="360">
        <v>2019</v>
      </c>
      <c r="P2" s="360"/>
      <c r="Q2" s="360"/>
      <c r="R2" s="360"/>
      <c r="S2" s="360"/>
    </row>
    <row r="3" spans="1:19" s="293" customFormat="1" ht="48">
      <c r="B3" s="249" t="s">
        <v>13</v>
      </c>
      <c r="C3" s="249" t="s">
        <v>64</v>
      </c>
      <c r="D3" s="249" t="s">
        <v>66</v>
      </c>
      <c r="E3" s="249" t="s">
        <v>65</v>
      </c>
      <c r="F3" s="250" t="s">
        <v>5</v>
      </c>
      <c r="G3" s="250" t="s">
        <v>6</v>
      </c>
      <c r="I3" s="249" t="s">
        <v>64</v>
      </c>
      <c r="J3" s="249" t="s">
        <v>66</v>
      </c>
      <c r="K3" s="249" t="s">
        <v>65</v>
      </c>
      <c r="L3" s="250" t="s">
        <v>5</v>
      </c>
      <c r="M3" s="250" t="s">
        <v>6</v>
      </c>
      <c r="O3" s="249" t="s">
        <v>64</v>
      </c>
      <c r="P3" s="249" t="s">
        <v>66</v>
      </c>
      <c r="Q3" s="249" t="s">
        <v>65</v>
      </c>
      <c r="R3" s="250" t="s">
        <v>5</v>
      </c>
      <c r="S3" s="250" t="s">
        <v>6</v>
      </c>
    </row>
    <row r="4" spans="1:19">
      <c r="B4" s="45" t="s">
        <v>167</v>
      </c>
      <c r="C4" s="46">
        <v>0.25600000000000001</v>
      </c>
      <c r="D4" s="46">
        <v>0.21299999999999999</v>
      </c>
      <c r="E4" s="46">
        <v>0.214</v>
      </c>
      <c r="F4" s="92">
        <f>C4-D4</f>
        <v>4.300000000000001E-2</v>
      </c>
      <c r="G4" s="88">
        <f>C4/D4</f>
        <v>1.2018779342723005</v>
      </c>
      <c r="H4" s="79"/>
      <c r="I4" s="46">
        <v>0.23699999999999999</v>
      </c>
      <c r="J4" s="46">
        <v>0.17399999999999999</v>
      </c>
      <c r="K4" s="46">
        <v>0.17499999999999999</v>
      </c>
      <c r="L4" s="92">
        <f t="shared" ref="L4:L6" si="0">I4-J4</f>
        <v>6.3E-2</v>
      </c>
      <c r="M4" s="88">
        <f t="shared" ref="M4:M6" si="1">I4/J4</f>
        <v>1.3620689655172413</v>
      </c>
      <c r="N4" s="79"/>
      <c r="O4" s="96">
        <v>0.219</v>
      </c>
      <c r="P4" s="96">
        <v>0.157</v>
      </c>
      <c r="Q4" s="96">
        <v>0.158</v>
      </c>
      <c r="R4" s="194">
        <f>O4-P4</f>
        <v>6.2E-2</v>
      </c>
      <c r="S4" s="195">
        <f>O4/P4</f>
        <v>1.394904458598726</v>
      </c>
    </row>
    <row r="5" spans="1:19">
      <c r="B5" s="45" t="s">
        <v>168</v>
      </c>
      <c r="C5" s="46">
        <v>0.28399999999999997</v>
      </c>
      <c r="D5" s="46">
        <v>0.20600000000000002</v>
      </c>
      <c r="E5" s="46">
        <v>0.20800000000000002</v>
      </c>
      <c r="F5" s="92">
        <f t="shared" ref="F5:F6" si="2">C5-D5</f>
        <v>7.7999999999999958E-2</v>
      </c>
      <c r="G5" s="88">
        <f t="shared" ref="G5:G6" si="3">C5/D5</f>
        <v>1.378640776699029</v>
      </c>
      <c r="H5" s="79"/>
      <c r="I5" s="46">
        <v>0.25900000000000001</v>
      </c>
      <c r="J5" s="46">
        <v>0.17300000000000001</v>
      </c>
      <c r="K5" s="46">
        <v>0.17499999999999999</v>
      </c>
      <c r="L5" s="92">
        <f t="shared" si="0"/>
        <v>8.5999999999999993E-2</v>
      </c>
      <c r="M5" s="88">
        <f t="shared" si="1"/>
        <v>1.4971098265895952</v>
      </c>
      <c r="N5" s="79"/>
      <c r="O5" s="46">
        <v>0.246</v>
      </c>
      <c r="P5" s="46">
        <v>0.16600000000000001</v>
      </c>
      <c r="Q5" s="46">
        <v>0.16700000000000001</v>
      </c>
      <c r="R5" s="178">
        <f t="shared" ref="R5:R6" si="4">O5-P5</f>
        <v>7.9999999999999988E-2</v>
      </c>
      <c r="S5" s="99">
        <f t="shared" ref="S5:S6" si="5">O5/P5</f>
        <v>1.4819277108433735</v>
      </c>
    </row>
    <row r="6" spans="1:19">
      <c r="B6" s="34" t="s">
        <v>169</v>
      </c>
      <c r="C6" s="47">
        <v>0.223</v>
      </c>
      <c r="D6" s="47">
        <v>0.122</v>
      </c>
      <c r="E6" s="47">
        <v>0.12300000000000001</v>
      </c>
      <c r="F6" s="93">
        <f t="shared" si="2"/>
        <v>0.10100000000000001</v>
      </c>
      <c r="G6" s="89">
        <f t="shared" si="3"/>
        <v>1.8278688524590165</v>
      </c>
      <c r="H6" s="23"/>
      <c r="I6" s="47">
        <v>0.16800000000000001</v>
      </c>
      <c r="J6" s="47">
        <v>0.106</v>
      </c>
      <c r="K6" s="47">
        <v>0.107</v>
      </c>
      <c r="L6" s="93">
        <f t="shared" si="0"/>
        <v>6.2000000000000013E-2</v>
      </c>
      <c r="M6" s="89">
        <f t="shared" si="1"/>
        <v>1.5849056603773586</v>
      </c>
      <c r="N6" s="23"/>
      <c r="O6" s="47">
        <v>0.188</v>
      </c>
      <c r="P6" s="47">
        <v>0.108</v>
      </c>
      <c r="Q6" s="47">
        <v>0.109</v>
      </c>
      <c r="R6" s="39">
        <f t="shared" si="4"/>
        <v>0.08</v>
      </c>
      <c r="S6" s="27">
        <f t="shared" si="5"/>
        <v>1.7407407407407407</v>
      </c>
    </row>
    <row r="7" spans="1:19">
      <c r="B7" s="29" t="s">
        <v>18</v>
      </c>
    </row>
    <row r="8" spans="1:19">
      <c r="B8" s="29" t="s">
        <v>19</v>
      </c>
    </row>
  </sheetData>
  <mergeCells count="3">
    <mergeCell ref="C2:G2"/>
    <mergeCell ref="I2:M2"/>
    <mergeCell ref="O2:S2"/>
  </mergeCells>
  <pageMargins left="0.7" right="0.7" top="0.75" bottom="0.75" header="0.3" footer="0.3"/>
  <pageSetup paperSize="9" orientation="landscape" r:id="rId1"/>
  <headerFooter>
    <oddFooter>&amp;L&amp;1#&amp;"Calibri"&amp;11&amp;K000000OFFICIAL: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sheetPr>
    <tabColor rgb="FF009999"/>
  </sheetPr>
  <dimension ref="A1:J30"/>
  <sheetViews>
    <sheetView showGridLines="0" zoomScaleNormal="100" zoomScaleSheetLayoutView="175" workbookViewId="0">
      <selection activeCell="M23" sqref="M23"/>
    </sheetView>
  </sheetViews>
  <sheetFormatPr defaultRowHeight="15"/>
  <cols>
    <col min="1" max="1" width="6.42578125" customWidth="1"/>
    <col min="2" max="2" width="16.140625" customWidth="1"/>
    <col min="3" max="3" width="18.140625" customWidth="1"/>
    <col min="4" max="4" width="20" customWidth="1"/>
    <col min="5" max="5" width="22" customWidth="1"/>
    <col min="6" max="6" width="25" customWidth="1"/>
    <col min="8" max="8" width="14.42578125" customWidth="1"/>
  </cols>
  <sheetData>
    <row r="1" spans="1:10" ht="15.75" thickBot="1">
      <c r="A1" s="2"/>
      <c r="B1" s="138" t="s">
        <v>225</v>
      </c>
      <c r="C1" s="117"/>
      <c r="D1" s="117"/>
      <c r="E1" s="117"/>
      <c r="F1" s="117"/>
      <c r="J1" s="2"/>
    </row>
    <row r="2" spans="1:10" ht="49.5" thickBot="1">
      <c r="B2" s="116" t="s">
        <v>100</v>
      </c>
      <c r="C2" s="116" t="s">
        <v>2</v>
      </c>
      <c r="D2" s="116" t="s">
        <v>153</v>
      </c>
      <c r="E2" s="116" t="s">
        <v>108</v>
      </c>
      <c r="F2" s="116" t="s">
        <v>104</v>
      </c>
    </row>
    <row r="3" spans="1:10">
      <c r="B3" s="201" t="s">
        <v>101</v>
      </c>
      <c r="C3" s="201">
        <v>2018</v>
      </c>
      <c r="D3" s="202">
        <v>114.3</v>
      </c>
      <c r="E3" s="207">
        <v>16562.099999999999</v>
      </c>
      <c r="F3" s="205">
        <v>7.0000000000000001E-3</v>
      </c>
    </row>
    <row r="4" spans="1:10" s="126" customFormat="1">
      <c r="B4" s="201"/>
      <c r="C4" s="201">
        <v>2019</v>
      </c>
      <c r="D4" s="202">
        <v>123.9</v>
      </c>
      <c r="E4" s="207">
        <v>17482.8</v>
      </c>
      <c r="F4" s="205">
        <v>7.0000000000000001E-3</v>
      </c>
    </row>
    <row r="5" spans="1:10" s="126" customFormat="1">
      <c r="B5" s="201"/>
      <c r="C5" s="201">
        <v>2020</v>
      </c>
      <c r="D5" s="202">
        <v>148.80000000000001</v>
      </c>
      <c r="E5" s="207">
        <v>18156.099999999999</v>
      </c>
      <c r="F5" s="205">
        <v>8.0000000000000002E-3</v>
      </c>
    </row>
    <row r="6" spans="1:10">
      <c r="B6" s="201" t="s">
        <v>102</v>
      </c>
      <c r="C6" s="201">
        <v>2018</v>
      </c>
      <c r="D6" s="202">
        <v>65.900000000000006</v>
      </c>
      <c r="E6" s="207">
        <v>42686.8</v>
      </c>
      <c r="F6" s="205">
        <v>2E-3</v>
      </c>
    </row>
    <row r="7" spans="1:10" s="126" customFormat="1">
      <c r="B7" s="201"/>
      <c r="C7" s="201">
        <v>2019</v>
      </c>
      <c r="D7" s="202">
        <v>70.5</v>
      </c>
      <c r="E7" s="207">
        <v>43483</v>
      </c>
      <c r="F7" s="205">
        <v>2E-3</v>
      </c>
    </row>
    <row r="8" spans="1:10" s="126" customFormat="1">
      <c r="B8" s="201"/>
      <c r="C8" s="201">
        <v>2020</v>
      </c>
      <c r="D8" s="202">
        <v>83.5</v>
      </c>
      <c r="E8" s="207">
        <v>44407.6</v>
      </c>
      <c r="F8" s="205">
        <v>2E-3</v>
      </c>
    </row>
    <row r="9" spans="1:10">
      <c r="B9" s="201" t="s">
        <v>103</v>
      </c>
      <c r="C9" s="201">
        <v>2018</v>
      </c>
      <c r="D9" s="202">
        <v>9</v>
      </c>
      <c r="E9" s="207">
        <v>3248.5</v>
      </c>
      <c r="F9" s="205">
        <v>3.0000000000000001E-3</v>
      </c>
    </row>
    <row r="10" spans="1:10" s="126" customFormat="1">
      <c r="B10" s="201"/>
      <c r="C10" s="201">
        <v>2019</v>
      </c>
      <c r="D10" s="202">
        <v>10</v>
      </c>
      <c r="E10" s="207">
        <v>3349.3</v>
      </c>
      <c r="F10" s="205">
        <v>3.0000000000000001E-3</v>
      </c>
    </row>
    <row r="11" spans="1:10" s="126" customFormat="1">
      <c r="B11" s="201"/>
      <c r="C11" s="201">
        <v>2020</v>
      </c>
      <c r="D11" s="202">
        <v>13</v>
      </c>
      <c r="E11" s="207">
        <v>3433</v>
      </c>
      <c r="F11" s="205">
        <v>3.0000000000000001E-3</v>
      </c>
    </row>
    <row r="12" spans="1:10" s="126" customFormat="1">
      <c r="B12" s="201" t="s">
        <v>35</v>
      </c>
      <c r="C12" s="201">
        <v>2018</v>
      </c>
      <c r="D12" s="202">
        <v>189.2</v>
      </c>
      <c r="E12" s="207">
        <v>62497.4</v>
      </c>
      <c r="F12" s="205">
        <v>3.0000000000000001E-3</v>
      </c>
    </row>
    <row r="13" spans="1:10">
      <c r="B13" s="201"/>
      <c r="C13" s="201">
        <v>2019</v>
      </c>
      <c r="D13" s="202">
        <v>204.4</v>
      </c>
      <c r="E13" s="207">
        <v>64315.1</v>
      </c>
      <c r="F13" s="205">
        <v>3.0000000000000001E-3</v>
      </c>
    </row>
    <row r="14" spans="1:10" s="126" customFormat="1" ht="15.75" thickBot="1">
      <c r="B14" s="203"/>
      <c r="C14" s="203">
        <v>2020</v>
      </c>
      <c r="D14" s="204">
        <v>245.3</v>
      </c>
      <c r="E14" s="208">
        <v>65996.7</v>
      </c>
      <c r="F14" s="206">
        <v>3.0000000000000001E-3</v>
      </c>
    </row>
    <row r="15" spans="1:10">
      <c r="B15" s="16" t="s">
        <v>218</v>
      </c>
    </row>
    <row r="16" spans="1:10">
      <c r="B16" s="113" t="s">
        <v>105</v>
      </c>
    </row>
    <row r="17" spans="2:7">
      <c r="B17" s="113" t="s">
        <v>106</v>
      </c>
    </row>
    <row r="18" spans="2:7" s="126" customFormat="1">
      <c r="B18" s="113"/>
    </row>
    <row r="19" spans="2:7">
      <c r="B19" s="338" t="s">
        <v>224</v>
      </c>
      <c r="C19" s="339"/>
      <c r="D19" s="339"/>
      <c r="E19" s="339"/>
      <c r="F19" s="339"/>
      <c r="G19" s="132"/>
    </row>
    <row r="20" spans="2:7" ht="15.75" thickBot="1">
      <c r="B20" s="138" t="s">
        <v>107</v>
      </c>
      <c r="C20" s="120"/>
      <c r="D20" s="120"/>
      <c r="E20" s="121"/>
      <c r="F20" s="120"/>
      <c r="G20" s="132"/>
    </row>
    <row r="21" spans="2:7" ht="15.75" thickBot="1">
      <c r="B21" s="116" t="s">
        <v>2</v>
      </c>
      <c r="C21" s="116" t="s">
        <v>8</v>
      </c>
      <c r="D21" s="116" t="s">
        <v>43</v>
      </c>
      <c r="E21" s="116" t="s">
        <v>30</v>
      </c>
      <c r="F21" s="116" t="s">
        <v>3</v>
      </c>
      <c r="G21" s="132"/>
    </row>
    <row r="22" spans="2:7">
      <c r="B22" s="45">
        <v>2006</v>
      </c>
      <c r="C22" s="48">
        <v>612</v>
      </c>
      <c r="D22" s="49">
        <v>172874</v>
      </c>
      <c r="E22" s="49">
        <v>936</v>
      </c>
      <c r="F22" s="35">
        <f>C22/SUM(D22:E22)</f>
        <v>3.5210862435993326E-3</v>
      </c>
    </row>
    <row r="23" spans="2:7">
      <c r="B23" s="45">
        <v>2011</v>
      </c>
      <c r="C23" s="48">
        <v>888</v>
      </c>
      <c r="D23" s="49">
        <v>200447</v>
      </c>
      <c r="E23" s="49">
        <v>983</v>
      </c>
      <c r="F23" s="35">
        <f t="shared" ref="F23:F24" si="0">C23/SUM(D23:E23)</f>
        <v>4.4084793724867202E-3</v>
      </c>
    </row>
    <row r="24" spans="2:7" ht="15.75" thickBot="1">
      <c r="B24" s="114">
        <v>2016</v>
      </c>
      <c r="C24" s="118">
        <v>1243</v>
      </c>
      <c r="D24" s="119">
        <v>234021</v>
      </c>
      <c r="E24" s="119">
        <v>1013</v>
      </c>
      <c r="F24" s="115">
        <f t="shared" si="0"/>
        <v>5.2885965434788162E-3</v>
      </c>
    </row>
    <row r="25" spans="2:7">
      <c r="B25" s="50" t="s">
        <v>139</v>
      </c>
      <c r="C25" s="19"/>
      <c r="D25" s="19"/>
      <c r="E25" s="19"/>
      <c r="F25" s="19"/>
    </row>
    <row r="26" spans="2:7">
      <c r="B26" s="29" t="s">
        <v>118</v>
      </c>
      <c r="C26" s="19"/>
      <c r="D26" s="19"/>
      <c r="E26" s="19"/>
      <c r="F26" s="19"/>
    </row>
    <row r="27" spans="2:7">
      <c r="B27" s="29" t="s">
        <v>117</v>
      </c>
    </row>
    <row r="28" spans="2:7">
      <c r="B28" s="159" t="s">
        <v>146</v>
      </c>
    </row>
    <row r="30" spans="2:7">
      <c r="B30" s="190"/>
    </row>
  </sheetData>
  <pageMargins left="0.7" right="0.7" top="0.75" bottom="0.75" header="0.3" footer="0.3"/>
  <pageSetup paperSize="9" orientation="landscape" r:id="rId1"/>
  <headerFooter>
    <oddFooter>&amp;L&amp;1#&amp;"Calibri"&amp;11&amp;K000000OFFICIAL: Sensitive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4.1.1</vt:lpstr>
      <vt:lpstr>4.1.2</vt:lpstr>
      <vt:lpstr>4.1.3</vt:lpstr>
      <vt:lpstr>5.1.1</vt:lpstr>
      <vt:lpstr>5.2.1</vt:lpstr>
      <vt:lpstr>5.2.2</vt:lpstr>
      <vt:lpstr>5.2.3</vt:lpstr>
      <vt:lpstr>5.2.4</vt:lpstr>
      <vt:lpstr>5.2.5</vt:lpstr>
      <vt:lpstr>5.2.6</vt:lpstr>
      <vt:lpstr>5.2.7</vt:lpstr>
      <vt:lpstr>6.1.1</vt:lpstr>
      <vt:lpstr>6.1.2</vt:lpstr>
      <vt:lpstr>6.1.3</vt:lpstr>
      <vt:lpstr>7.1.1</vt:lpstr>
      <vt:lpstr>7.1.2</vt:lpstr>
      <vt:lpstr>7.1.3</vt:lpstr>
      <vt:lpstr>7.1.4</vt:lpstr>
      <vt:lpstr>7.1.5</vt:lpstr>
      <vt:lpstr>7.1.6</vt:lpstr>
      <vt:lpstr>'4.1.1'!Print_Area</vt:lpstr>
      <vt:lpstr>'4.1.2'!Print_Area</vt:lpstr>
      <vt:lpstr>'4.1.3'!Print_Area</vt:lpstr>
      <vt:lpstr>'5.1.1'!Print_Area</vt:lpstr>
      <vt:lpstr>'5.2.7'!Print_Area</vt:lpstr>
      <vt:lpstr>'6.1.1'!Print_Area</vt:lpstr>
      <vt:lpstr>'7.1.4'!Print_Area</vt:lpstr>
      <vt:lpstr>'7.1.6'!Print_Area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Christian (DPC)</dc:creator>
  <cp:lastModifiedBy>Rajib Chowdhury (DPC)</cp:lastModifiedBy>
  <cp:lastPrinted>2019-09-25T23:43:55Z</cp:lastPrinted>
  <dcterms:created xsi:type="dcterms:W3CDTF">2019-07-02T06:10:10Z</dcterms:created>
  <dcterms:modified xsi:type="dcterms:W3CDTF">2021-07-16T02:57:30Z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d22cff-4d41-44a1-a7ea-af857521bf50_Enabled">
    <vt:lpwstr>true</vt:lpwstr>
  </property>
  <property fmtid="{D5CDD505-2E9C-101B-9397-08002B2CF9AE}" pid="3" name="MSIP_Label_17d22cff-4d41-44a1-a7ea-af857521bf50_SetDate">
    <vt:lpwstr>2021-07-16T02:57:29Z</vt:lpwstr>
  </property>
  <property fmtid="{D5CDD505-2E9C-101B-9397-08002B2CF9AE}" pid="4" name="MSIP_Label_17d22cff-4d41-44a1-a7ea-af857521bf50_Method">
    <vt:lpwstr>Privileged</vt:lpwstr>
  </property>
  <property fmtid="{D5CDD505-2E9C-101B-9397-08002B2CF9AE}" pid="5" name="MSIP_Label_17d22cff-4d41-44a1-a7ea-af857521bf50_Name">
    <vt:lpwstr>17d22cff-4d41-44a1-a7ea-af857521bf50</vt:lpwstr>
  </property>
  <property fmtid="{D5CDD505-2E9C-101B-9397-08002B2CF9AE}" pid="6" name="MSIP_Label_17d22cff-4d41-44a1-a7ea-af857521bf50_SiteId">
    <vt:lpwstr>722ea0be-3e1c-4b11-ad6f-9401d6856e24</vt:lpwstr>
  </property>
  <property fmtid="{D5CDD505-2E9C-101B-9397-08002B2CF9AE}" pid="7" name="MSIP_Label_17d22cff-4d41-44a1-a7ea-af857521bf50_ActionId">
    <vt:lpwstr/>
  </property>
  <property fmtid="{D5CDD505-2E9C-101B-9397-08002B2CF9AE}" pid="8" name="MSIP_Label_17d22cff-4d41-44a1-a7ea-af857521bf50_ContentBits">
    <vt:lpwstr>2</vt:lpwstr>
  </property>
</Properties>
</file>