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nternal.vic.gov.au\DPC\HomeDirs1\vicrp6k\Desktop\Aboriginal Victoria\VAAF 2019 report\"/>
    </mc:Choice>
  </mc:AlternateContent>
  <xr:revisionPtr revIDLastSave="0" documentId="8_{530CB8F7-A6E6-4852-8A49-E8AB131F2E7F}" xr6:coauthVersionLast="41" xr6:coauthVersionMax="41" xr10:uidLastSave="{00000000-0000-0000-0000-000000000000}"/>
  <bookViews>
    <workbookView xWindow="10" yWindow="10" windowWidth="19180" windowHeight="10180" tabRatio="813" xr2:uid="{ABD57A41-DEE1-481A-8F6F-6BE4A2A31B36}"/>
  </bookViews>
  <sheets>
    <sheet name="Index" sheetId="21" r:id="rId1"/>
    <sheet name="18.1.1" sheetId="1" r:id="rId2"/>
    <sheet name="18.1.2" sheetId="23" r:id="rId3"/>
    <sheet name="18.1.3" sheetId="2" r:id="rId4"/>
    <sheet name="18.1.4" sheetId="25" r:id="rId5"/>
    <sheet name="18.1.5" sheetId="3" r:id="rId6"/>
    <sheet name="18.1.6" sheetId="24" r:id="rId7"/>
    <sheet name="18.1.7" sheetId="27" r:id="rId8"/>
    <sheet name="19.1.1" sheetId="4" r:id="rId9"/>
    <sheet name="19.1.2" sheetId="26" r:id="rId10"/>
    <sheet name="20.1.1" sheetId="5" r:id="rId11"/>
    <sheet name="20.1.2" sheetId="7" r:id="rId12"/>
  </sheets>
  <definedNames>
    <definedName name="_xlnm.Print_Area" localSheetId="2">'18.1.2'!$A$1:$H$17</definedName>
    <definedName name="_xlnm.Print_Area" localSheetId="8">'19.1.1'!$A$1:$K$6</definedName>
    <definedName name="_xlnm.Print_Area" localSheetId="9">'19.1.2'!$A$1:$I$19</definedName>
    <definedName name="_xlnm.Print_Area" localSheetId="11">'20.1.2'!$A$1:$L$6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25" l="1"/>
  <c r="H5" i="25"/>
  <c r="H6" i="25"/>
  <c r="H3" i="25"/>
  <c r="D7" i="25"/>
  <c r="E7" i="25"/>
  <c r="F7" i="25"/>
  <c r="G7" i="25"/>
  <c r="C7" i="25"/>
  <c r="H7" i="25" s="1"/>
  <c r="D4" i="3" l="1"/>
  <c r="D3" i="3"/>
  <c r="C3" i="27" l="1"/>
  <c r="C6" i="27"/>
  <c r="C4" i="27"/>
  <c r="C5" i="27" l="1"/>
  <c r="C7" i="27" s="1"/>
  <c r="D7" i="27" s="1"/>
  <c r="D4" i="27" l="1"/>
  <c r="D6" i="27"/>
  <c r="D5" i="27"/>
  <c r="D3" i="27"/>
</calcChain>
</file>

<file path=xl/sharedStrings.xml><?xml version="1.0" encoding="utf-8"?>
<sst xmlns="http://schemas.openxmlformats.org/spreadsheetml/2006/main" count="438" uniqueCount="231">
  <si>
    <t>Index</t>
  </si>
  <si>
    <t>Domain 6: Culture &amp; Country</t>
  </si>
  <si>
    <t>Goal 18 : Aboriginal land, water and cultural rights are realised</t>
  </si>
  <si>
    <t>Goal 19 : Aboriginal culture and language are supported and celebrated</t>
  </si>
  <si>
    <t>Objective 18.1 increase the recognition and enjoyment of Aboriginal land, water and cultural heritage rights</t>
  </si>
  <si>
    <t>Objective 19.1 Support the preservation, promotion and practice of culture and languages</t>
  </si>
  <si>
    <t>Goal 20: Racism is eliminated</t>
  </si>
  <si>
    <t>Objective 20.1: Address and eliminate racism</t>
  </si>
  <si>
    <t>Measure 18.1.1</t>
  </si>
  <si>
    <t>Measure 18.1.2</t>
  </si>
  <si>
    <t>Measure 18.1.3</t>
  </si>
  <si>
    <t>Measure 18.1.4</t>
  </si>
  <si>
    <t>Measure 18.1.5</t>
  </si>
  <si>
    <t>Measure 18.1.6</t>
  </si>
  <si>
    <t>Measure 18.1.7</t>
  </si>
  <si>
    <t>Measure 19.1.1</t>
  </si>
  <si>
    <t>Measure 19.1.2</t>
  </si>
  <si>
    <t>Measure 20.1.1</t>
  </si>
  <si>
    <t>Area of Crown land with native title determinations and/or Recognition and Settlement Agreements</t>
  </si>
  <si>
    <t>Work of the State in advancing the treaty process</t>
  </si>
  <si>
    <t>Number of Registered Aboriginal Parties that have submitted a notice of intention to enter into an Aboriginal cultural heritage land management agreement</t>
  </si>
  <si>
    <t>Number of Whole of Country Plans published</t>
  </si>
  <si>
    <t>Number of Joint Management Plans and area of land covered</t>
  </si>
  <si>
    <t>Number of cultural burns conducted</t>
  </si>
  <si>
    <t>Number of formal partnership agreements for planning and management between Aboriginal communities and key water and catchment agencies</t>
  </si>
  <si>
    <t>Participation in community events which celebrate Aboriginal culture</t>
  </si>
  <si>
    <t>Investment in Aboriginal language and culture revitalisation programs</t>
  </si>
  <si>
    <t>Proportion of Aboriginal people who report having experienced racism in the previous 12 months</t>
  </si>
  <si>
    <t>Prevalence of racist attitudes against Aboriginal Victorians held by the Victorian community</t>
  </si>
  <si>
    <t>Measure 20.1.2</t>
  </si>
  <si>
    <t>Type of Country Plan and definition</t>
  </si>
  <si>
    <t>Published prior to 2018</t>
  </si>
  <si>
    <t>Published in Jan – June 2018</t>
  </si>
  <si>
    <t>Published in July to Dec 2018</t>
  </si>
  <si>
    <t>Published in Jan to June 2019</t>
  </si>
  <si>
    <t>In production in 2019</t>
  </si>
  <si>
    <t>-</t>
  </si>
  <si>
    <t>Joint Management Plan Name</t>
  </si>
  <si>
    <t>Number of parks and reserved covered</t>
  </si>
  <si>
    <t>Regional location</t>
  </si>
  <si>
    <t>Date approved</t>
  </si>
  <si>
    <t>Gunaikurnai JMP</t>
  </si>
  <si>
    <t>Gippsland</t>
  </si>
  <si>
    <t xml:space="preserve">Dja Dja Wurrung JMP </t>
  </si>
  <si>
    <t>Central Victoria</t>
  </si>
  <si>
    <t>Period in which the burn took place</t>
  </si>
  <si>
    <t>01 Jan – 30 Jun 2018</t>
  </si>
  <si>
    <t>01 July – 31 Dec 2018</t>
  </si>
  <si>
    <t>Number of Burns</t>
  </si>
  <si>
    <t>Partnership</t>
  </si>
  <si>
    <t xml:space="preserve">Definition /project name </t>
  </si>
  <si>
    <t xml:space="preserve">Start Date </t>
  </si>
  <si>
    <t xml:space="preserve">Status </t>
  </si>
  <si>
    <t>Water Agency</t>
  </si>
  <si>
    <t xml:space="preserve">Tradtional Owner Nation </t>
  </si>
  <si>
    <t>Active</t>
  </si>
  <si>
    <t xml:space="preserve">DELWP - Aboriginal Water Program  </t>
  </si>
  <si>
    <t>Gunditj Mirring Traditional Owners Aboriginal Corporation</t>
  </si>
  <si>
    <t xml:space="preserve">Economic development  - Killara Kooyang Water project </t>
  </si>
  <si>
    <t>active</t>
  </si>
  <si>
    <t>Ongoing</t>
  </si>
  <si>
    <t>Bunurong Land Council Aboriginal Corporation</t>
  </si>
  <si>
    <t>Economic development -  Bunurong Aquaponics project</t>
  </si>
  <si>
    <t>Active &amp; ongoing</t>
  </si>
  <si>
    <t>Eastern Maar Aboriginal Corporation</t>
  </si>
  <si>
    <t>Economic development - Eeling and bushfoods bring returns for Eastern Maar</t>
  </si>
  <si>
    <t>Closed</t>
  </si>
  <si>
    <t>Barengi Gadjin Land Council Aboriginal Corporation</t>
  </si>
  <si>
    <t>Economic development - Barringgi Gadyin supports Aboriginal Farming</t>
  </si>
  <si>
    <t>Total</t>
  </si>
  <si>
    <t xml:space="preserve">Wathaurung Aboriginal Corporation (Wadawurrung) </t>
  </si>
  <si>
    <t>Economic development  - Water-related Educational Services</t>
  </si>
  <si>
    <t xml:space="preserve">Dja Dja Wurrung Clans Aboriginal Corporation </t>
  </si>
  <si>
    <t>Economic development - Healing Water</t>
  </si>
  <si>
    <t>Murray Lower Darling Rivers Indigenous Nations</t>
  </si>
  <si>
    <t xml:space="preserve">Economic development - Accessing water </t>
  </si>
  <si>
    <t>Taungarung Land and Waters Council</t>
  </si>
  <si>
    <t xml:space="preserve">Economic development - Water for horticulture </t>
  </si>
  <si>
    <t>Gunaikurnai Land and Waters Aboriginal Corporation</t>
  </si>
  <si>
    <t>Economic development - GLaWAC water-based cultural tourism</t>
  </si>
  <si>
    <t>Glenelg Hopkins Catchment Management Authority (DELWP AWU)</t>
  </si>
  <si>
    <t>Values &amp; Uses - Glenelg River Cultural Flows</t>
  </si>
  <si>
    <t>Values &amp; Uses - Taungurung restoring water restoring country</t>
  </si>
  <si>
    <t>North Central Catchment Management Authority (DELWP AWU)</t>
  </si>
  <si>
    <t xml:space="preserve">Barapa Barapa Wemba Wamba </t>
  </si>
  <si>
    <t>Values &amp; Uses - Barapa Barapa Wemba Wamba Water for Country</t>
  </si>
  <si>
    <t>Values &amp; Uses - Bunurong Barnth</t>
  </si>
  <si>
    <t xml:space="preserve">Values &amp; Uses - GLaWAC Water Cultural Mapping </t>
  </si>
  <si>
    <t>Values &amp; Uses - Kapa Gatjin (To Know Water)</t>
  </si>
  <si>
    <t>Values &amp; Uses - Come along and we will re-water The Billabong</t>
  </si>
  <si>
    <t>Corangamite Catchment Management Authority</t>
  </si>
  <si>
    <t>Mooroobull Yaluk Kuwin River Day</t>
  </si>
  <si>
    <t>tbc</t>
  </si>
  <si>
    <t>Barwon River FLOWS study</t>
  </si>
  <si>
    <t>Glenelg Hopkins Catchment Management Authority</t>
  </si>
  <si>
    <t>Community monitoring of platypus in the Glenelg River</t>
  </si>
  <si>
    <t>Delivering a fresh in the Glenelg River to coincide with the Johnny Mullagh Cricket match</t>
  </si>
  <si>
    <t>Goulburn-Broken Catchment Management Authority</t>
  </si>
  <si>
    <t>Yorta Yorta Aboriginal Corporation</t>
  </si>
  <si>
    <t>Planning environmental water delivery to maintain and improve turtle habitat</t>
  </si>
  <si>
    <t>Melbourne Water</t>
  </si>
  <si>
    <t>Taungurung,  Wathaurung and Wurundjeri</t>
  </si>
  <si>
    <t>Healthy Waterways Strategy</t>
  </si>
  <si>
    <t>closed</t>
  </si>
  <si>
    <t>Wurundjeri Woi Wurrung Cultural Heritage Aboriginal Corporation</t>
  </si>
  <si>
    <t>Wurundjeri Cultural Values Mapping Project</t>
  </si>
  <si>
    <t>North Central Catchment Management Authority</t>
  </si>
  <si>
    <t xml:space="preserve">Barapa Barapa Nation </t>
  </si>
  <si>
    <t>Watering of Red Bed Swamp</t>
  </si>
  <si>
    <t>Traditional Owner wetland vegetation monitoring at Lake Boort*</t>
  </si>
  <si>
    <t>West Gippsland Catchment Management Authority</t>
  </si>
  <si>
    <t>MoU between WGCMA and Gunaikurnai Land and Waters Aboriginal Corporation (GLaWAC)</t>
  </si>
  <si>
    <t xml:space="preserve">on going </t>
  </si>
  <si>
    <t>DELWP - Integrated water management</t>
  </si>
  <si>
    <t xml:space="preserve">Wanyarram Dhelk </t>
  </si>
  <si>
    <t xml:space="preserve">Foundations for Mapping Cultural Values of Waterways                      </t>
  </si>
  <si>
    <t>MOU</t>
  </si>
  <si>
    <t>ongoing</t>
  </si>
  <si>
    <t xml:space="preserve">Goulburn Broken CMA </t>
  </si>
  <si>
    <t xml:space="preserve">Yorta Yorta Nation Aboriginal Corporation </t>
  </si>
  <si>
    <t xml:space="preserve">West Gippsland CMA </t>
  </si>
  <si>
    <t xml:space="preserve">East Gippsland CMA </t>
  </si>
  <si>
    <t>Gunaikurnai Land and Waters Aboriginal Corporation (Gippsland Environmental Agencies Alliance)</t>
  </si>
  <si>
    <t xml:space="preserve">Port Phillip and Westernport CMA </t>
  </si>
  <si>
    <t xml:space="preserve">Glenelg Hopkins CMA </t>
  </si>
  <si>
    <t>East Gippsland Catchment Management Authority (DELWP OCOC)</t>
  </si>
  <si>
    <t xml:space="preserve">Implementing the Regional Catchment Strategy on the Red Gum Plains </t>
  </si>
  <si>
    <t>Goulburn Broken Catchment Management Authority (DELWP OCOC)</t>
  </si>
  <si>
    <t>Yorta Yorta Nation Aboriginal Corporation</t>
  </si>
  <si>
    <t>Resilient Landscapes Vibrant Communities: Linking Lower Goulburn</t>
  </si>
  <si>
    <t>Mallee Catchment Management Authority (DELWP OCOC)</t>
  </si>
  <si>
    <t>The Tyrrell Project: Ancient Landscapes, New Connections</t>
  </si>
  <si>
    <t>North Central Catchment Management Authority (DELWP OCOC)</t>
  </si>
  <si>
    <t>Dja Dja Wurrung Clans Aboriginal Corporation</t>
  </si>
  <si>
    <t xml:space="preserve">Community delivered Integrated Catchment Management project </t>
  </si>
  <si>
    <t>Land, Water and Fire – Healthy Country Plan for the Boort, Lynder, Kinypanial System</t>
  </si>
  <si>
    <t>Port Phillip and Westernport Catchment Management Authority (DELWP OCOC)</t>
  </si>
  <si>
    <t>Restoring the Natural Glory of Jacksons Creek</t>
  </si>
  <si>
    <t>Wimmera Catchment Management Authority (DELWP OCOC)</t>
  </si>
  <si>
    <t xml:space="preserve">Enhancing the Health, Environment and Liveability of the Wimmera River </t>
  </si>
  <si>
    <t>Wathaurung Aboriginal Corporation (Wadawurrung)</t>
  </si>
  <si>
    <t>Taungurung Clans Aboriginal Corporation</t>
  </si>
  <si>
    <t>North East Catchment Management Authority (DELWP OCOC)</t>
  </si>
  <si>
    <t>West Gippsland Catchment Management Authority (DELWP OCOC)</t>
  </si>
  <si>
    <t>2008–09</t>
  </si>
  <si>
    <t>2009–10</t>
  </si>
  <si>
    <t>2010–11</t>
  </si>
  <si>
    <t>2011–12</t>
  </si>
  <si>
    <t>2012–13</t>
  </si>
  <si>
    <t>2013–14</t>
  </si>
  <si>
    <t>2014–15</t>
  </si>
  <si>
    <t>Source: National Native Title Tribunal (Geospatial Services).</t>
  </si>
  <si>
    <t xml:space="preserve"> Registration of an ILUA is not necessarily a measure of greater "access to traditional lands".</t>
  </si>
  <si>
    <t xml:space="preserve"> (e.g. several ILUAs authorise extinguishment of native title; most ILUAs facilitate third party access to Crown land for purposes such as mining).</t>
  </si>
  <si>
    <t>* The National Native Title Tribunal has confirmed that none of the 12 new ILUAs include areas of sea.</t>
  </si>
  <si>
    <t>The Dja Dja Wurrung settlement was executed in that period (28 March 2013).</t>
  </si>
  <si>
    <t>Table 18.1.1. Area of Crown land with native title determinations and/or Recognition and Settlement Agreements</t>
  </si>
  <si>
    <t>Year</t>
  </si>
  <si>
    <t>2017–18</t>
  </si>
  <si>
    <t>Table 18.1.4. Number of Whole of Country Plans published</t>
  </si>
  <si>
    <t>Table 18.1.5. Number of Joint Management Plans and area of land covered</t>
  </si>
  <si>
    <t>Table 18.1.6. Number of cultural burns conducted</t>
  </si>
  <si>
    <t>Table 18.1.7. Number of formal partnership agreements for planning and management between Aboriginal communities and key water and catchment agencies</t>
  </si>
  <si>
    <t>Table 20.1.2. Prevalence of racist attitudes against Aboriginal Victorians held by the Victorian community</t>
  </si>
  <si>
    <t>Table 19.1.1. Participation in community events which celebrate Aboriginal culture</t>
  </si>
  <si>
    <t>Aboriginal (per cent)</t>
  </si>
  <si>
    <t>Aboriginal (n)</t>
  </si>
  <si>
    <t>Definition: Aboriginal Victorians who reported being Involved in selected cultural events, ceremonies or organisations in last 12 months</t>
  </si>
  <si>
    <t>Source: National Aboriginal and Torres Strait Islander Social Survey 2008 and 2014–15, Australian Bureau of Statistics Cat. No. 4714.0</t>
  </si>
  <si>
    <t>Definition: Aboriginal Victorians who felt they had been unfairly treated at least once in the previous 12 months because they were Aboriginal and/or Torres Strait Islander.</t>
  </si>
  <si>
    <t>Source: National Aboriginal and Torres Strait Islander Social Survey 2014–15, Australian Bureau of Statistics Cat. No. 4714.0</t>
  </si>
  <si>
    <t>Status as of  May 29, 2019</t>
  </si>
  <si>
    <t>Count</t>
  </si>
  <si>
    <t>Per cent</t>
  </si>
  <si>
    <t xml:space="preserve">Definition: Includes MoUs, project funding and grant funding. </t>
  </si>
  <si>
    <t>Definition: A definition of a cultural burn (for reporting purposes) needs to be developed and agreed upon with Traditional Owners; DELWP will progress this piece of work and advise DPC as soon as possible.</t>
  </si>
  <si>
    <t>2016–17</t>
  </si>
  <si>
    <t>Definiton: Number of complaints under the Equal Opportunity Act and Racial and Religious Tolerance Act relating to Indigenous people</t>
  </si>
  <si>
    <t>Source: Victorian Equal Opportunity &amp; Human Rights Commission</t>
  </si>
  <si>
    <t>01 Jan –30 Jun 2019</t>
  </si>
  <si>
    <t>Data quality statement: the data was current at June 30, 2019</t>
  </si>
  <si>
    <t>Protecting Our Ponds, Our Catchments Our Communities project</t>
  </si>
  <si>
    <t>Lower Ovens Our Catchments, Our Communities project (Catchment Action Plan, research symposium)</t>
  </si>
  <si>
    <t>Upper Mitta Mitta Our Catchments, Our Communities project (Catchment Action Plan, works crew)</t>
  </si>
  <si>
    <t>Gunditj Mirring Traditional Owners</t>
  </si>
  <si>
    <t>Budj Bim Council and Budj Bim Connections project (Flagship Waterway)</t>
  </si>
  <si>
    <t>Catchment Partnership Agreement (signatory)</t>
  </si>
  <si>
    <t xml:space="preserve">Eastern Maar Aboriginal Corporation </t>
  </si>
  <si>
    <t>East Gippsland Catchment Management Authority</t>
  </si>
  <si>
    <t>GunaiKurnai Traditional Owner Land Management Board</t>
  </si>
  <si>
    <t>GunaiKurnai Land and Waters Corporation</t>
  </si>
  <si>
    <t>Wathaurung Aboriginal Corporation</t>
  </si>
  <si>
    <t>Catchment Partnership Agreement (non-signatory)</t>
  </si>
  <si>
    <t>Goulburn Broken Catchment Management Authority</t>
  </si>
  <si>
    <t>Catchment Partnership Agreement (signatory) and is a member of the Gippsland Delivery Managers's Forum</t>
  </si>
  <si>
    <t>Wimmera Catchment Management Authority</t>
  </si>
  <si>
    <t>Port Phillip and Westernport Catchment Management Authority</t>
  </si>
  <si>
    <t>North East Catchment Management Authority</t>
  </si>
  <si>
    <t>Area of land covered (approximately) hectares</t>
  </si>
  <si>
    <r>
      <t>Area of land covered (approximately) km</t>
    </r>
    <r>
      <rPr>
        <b/>
        <vertAlign val="superscript"/>
        <sz val="9"/>
        <rFont val="Arial"/>
        <family val="2"/>
      </rPr>
      <t>2</t>
    </r>
  </si>
  <si>
    <t>Table 20.1.1. Proportion of Aboriginal people who report having experienced racism in the previous 12 months</t>
  </si>
  <si>
    <t>Source: Department of Environment, Land, Water and Planning internal records.</t>
  </si>
  <si>
    <t>Definiton: Registered Aboriginal Parties have submitted a notice of intention to enter into an Aboriginal Cultural Heritage Land Management Agreement.</t>
  </si>
  <si>
    <t>Source: Department of Environment, Land, Water and Planning (DELWP) internal records.</t>
  </si>
  <si>
    <t>Source: Traditional Owner Agreement Unit, Department of Environment, Land, Water and Planning</t>
  </si>
  <si>
    <t>Source: Forest and Fire Operations, Department of Environment, Land, Water and Planning (DELWP) internal records.</t>
  </si>
  <si>
    <t>Measure 18.1.2. Work of the State in advancing the treaty process</t>
  </si>
  <si>
    <t>Number of RAPs</t>
  </si>
  <si>
    <t>Table 18.1.3. Number of Registered Aboriginal Parties (RAPs) that have submitted a notice of intention to enter into an Aboriginal cultural heritage land management agreement (ACHLMA), since 2017</t>
  </si>
  <si>
    <t>Have entered into an ACHLMA</t>
  </si>
  <si>
    <t>Intention to enter an ACHLMA submitted</t>
  </si>
  <si>
    <t>Measure 19.1.2. Investment in Aboriginal language and culture revitalisation programs</t>
  </si>
  <si>
    <t>Qualitative progress on this measure has been presented in the report.</t>
  </si>
  <si>
    <r>
      <t>Land area over which   native title exists(km</t>
    </r>
    <r>
      <rPr>
        <b/>
        <vertAlign val="superscript"/>
        <sz val="9"/>
        <rFont val="Arial"/>
        <family val="2"/>
      </rPr>
      <t>2</t>
    </r>
    <r>
      <rPr>
        <b/>
        <sz val="9"/>
        <rFont val="Arial"/>
        <family val="2"/>
      </rPr>
      <t>)</t>
    </r>
  </si>
  <si>
    <r>
      <t>Land area over which Traditional Owner Settlement Act agreement has been reached (km</t>
    </r>
    <r>
      <rPr>
        <b/>
        <vertAlign val="superscript"/>
        <sz val="9"/>
        <rFont val="Arial"/>
        <family val="2"/>
      </rPr>
      <t>2</t>
    </r>
    <r>
      <rPr>
        <b/>
        <sz val="9"/>
        <rFont val="Arial"/>
        <family val="2"/>
      </rPr>
      <t xml:space="preserve">) </t>
    </r>
    <r>
      <rPr>
        <i/>
        <sz val="9"/>
        <rFont val="Arial"/>
        <family val="2"/>
      </rPr>
      <t>- based on ILUA registration date</t>
    </r>
  </si>
  <si>
    <t>Descriptive measure, no data reported. See narrative on progress in report.</t>
  </si>
  <si>
    <t>(a) These Whole of Country Plans include a long-term vision with goals and priorities, principles of engagement and measures of success.  This type of plan stays at a high level so it is relevant for 10 to 30 years.  It relies on sub-plans to include the operational level actions so the Country Plan itself stays relevant for longer.</t>
  </si>
  <si>
    <r>
      <t>Country Plan as an overarching document</t>
    </r>
    <r>
      <rPr>
        <vertAlign val="superscript"/>
        <sz val="9"/>
        <color theme="1"/>
        <rFont val="Arial"/>
        <family val="2"/>
      </rPr>
      <t>(a)</t>
    </r>
  </si>
  <si>
    <r>
      <t>Country Plan using the Whole-of-Country Plan methodology</t>
    </r>
    <r>
      <rPr>
        <vertAlign val="superscript"/>
        <sz val="9"/>
        <color theme="1"/>
        <rFont val="Arial"/>
        <family val="2"/>
      </rPr>
      <t>(b)</t>
    </r>
  </si>
  <si>
    <r>
      <t>Partnership plans involving Traditional Owner Corporations and other organisations</t>
    </r>
    <r>
      <rPr>
        <vertAlign val="superscript"/>
        <sz val="9"/>
        <color theme="1"/>
        <rFont val="Arial"/>
        <family val="2"/>
      </rPr>
      <t>(c)</t>
    </r>
  </si>
  <si>
    <r>
      <t>Other types of Country Plans</t>
    </r>
    <r>
      <rPr>
        <vertAlign val="superscript"/>
        <sz val="9"/>
        <color theme="1"/>
        <rFont val="Arial"/>
        <family val="2"/>
      </rPr>
      <t>(d)</t>
    </r>
  </si>
  <si>
    <t>(b) These Whole of Country Plans are developed using methodologies drawn from the Open Standards for the Practice of Conservation.  This type of plan includes most of the content in an overarching Whole of Country Plan, but also includes an operational level of detail on NRM actions and therefore requires more frequent review</t>
  </si>
  <si>
    <t>(c)  This type of Plan plays the role of a Country Plan but with a shared vision between the partnership organisation and the TOC and incorporates partners goals.</t>
  </si>
  <si>
    <t>(d) An example is Sea country planning, which aims to help Indigenous people negotiate with other marine managers and users to develop policies and institutional arrangements that are respectful of Indigenous peoples’ rights, interests and responsibilities in sea country. These Plans have been developed under the Australia’s Ocean Policy</t>
  </si>
  <si>
    <t>Total Published</t>
  </si>
  <si>
    <t>Aboriginal        (per cent)</t>
  </si>
  <si>
    <t>2015–16</t>
  </si>
  <si>
    <t>Notes: Twelve new Indigenous Land Use Agreements have been registered since the year 2012–13; nine in the year 2013–14; one in the year 2014–15 and two in 2015-2016.</t>
  </si>
  <si>
    <t>• The two ILUA registered in 2015–16 (with the Gunaikurnai) cover an additional 1,372km ².</t>
  </si>
  <si>
    <t>• The land area over which native title has been found to exist or over which settlements have been reached under the Traditional Owner Settlement Act remains unchanged since the year 2012–13;</t>
  </si>
  <si>
    <t>The figure of 269 square kilometres of sea country being subject to various ILUAs remains unchanged since the year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</si>
</sst>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0.0%"/>
    <numFmt numFmtId="166" formatCode="_-* #,##0_-;\-* #,##0_-;_-* &quot;-&quot;??_-;_-@_-"/>
    <numFmt numFmtId="167"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6"/>
      <color theme="1"/>
      <name val="Calibri"/>
      <family val="2"/>
      <scheme val="minor"/>
    </font>
    <font>
      <sz val="10"/>
      <color theme="1"/>
      <name val="Arial"/>
      <family val="2"/>
    </font>
    <font>
      <sz val="11"/>
      <name val="Calibri"/>
      <family val="2"/>
      <scheme val="minor"/>
    </font>
    <font>
      <b/>
      <sz val="11"/>
      <name val="Calibri"/>
      <family val="2"/>
      <scheme val="minor"/>
    </font>
    <font>
      <sz val="11"/>
      <name val="Calibri Light"/>
      <family val="2"/>
    </font>
    <font>
      <sz val="9"/>
      <color theme="1"/>
      <name val="Arial"/>
      <family val="2"/>
    </font>
    <font>
      <b/>
      <sz val="9"/>
      <name val="Arial"/>
      <family val="2"/>
    </font>
    <font>
      <i/>
      <sz val="9"/>
      <name val="Arial"/>
      <family val="2"/>
    </font>
    <font>
      <sz val="9"/>
      <name val="Arial"/>
      <family val="2"/>
    </font>
    <font>
      <sz val="8"/>
      <name val="Arial"/>
      <family val="2"/>
    </font>
    <font>
      <b/>
      <sz val="11"/>
      <color theme="1"/>
      <name val="Arial"/>
      <family val="2"/>
    </font>
    <font>
      <b/>
      <sz val="9"/>
      <color theme="1"/>
      <name val="Arial"/>
      <family val="2"/>
    </font>
    <font>
      <sz val="8"/>
      <color theme="1"/>
      <name val="Arial"/>
      <family val="2"/>
    </font>
    <font>
      <sz val="8"/>
      <color theme="1"/>
      <name val="Calibri"/>
      <family val="2"/>
      <scheme val="minor"/>
    </font>
    <font>
      <u/>
      <sz val="11"/>
      <color theme="1"/>
      <name val="Calibri"/>
      <family val="2"/>
      <scheme val="minor"/>
    </font>
    <font>
      <sz val="11"/>
      <color rgb="FF0070C0"/>
      <name val="Calibri"/>
      <family val="2"/>
      <scheme val="minor"/>
    </font>
    <font>
      <sz val="11"/>
      <color rgb="FF4472C4"/>
      <name val="Calibri"/>
      <family val="2"/>
      <scheme val="minor"/>
    </font>
    <font>
      <b/>
      <vertAlign val="superscript"/>
      <sz val="9"/>
      <name val="Arial"/>
      <family val="2"/>
    </font>
    <font>
      <i/>
      <sz val="14"/>
      <color theme="1"/>
      <name val="Arial"/>
      <family val="2"/>
    </font>
    <font>
      <sz val="11"/>
      <color theme="1"/>
      <name val="Arial"/>
      <family val="2"/>
    </font>
    <font>
      <u/>
      <sz val="11"/>
      <color theme="10"/>
      <name val="Arial"/>
      <family val="2"/>
    </font>
    <font>
      <b/>
      <sz val="10"/>
      <color theme="1"/>
      <name val="Arial"/>
      <family val="2"/>
    </font>
    <font>
      <b/>
      <sz val="10"/>
      <name val="Arial"/>
      <family val="2"/>
    </font>
    <font>
      <sz val="12"/>
      <color theme="1"/>
      <name val="Calibri"/>
      <family val="2"/>
      <scheme val="minor"/>
    </font>
    <font>
      <b/>
      <sz val="12"/>
      <color theme="1"/>
      <name val="Arial"/>
      <family val="2"/>
    </font>
    <font>
      <sz val="12"/>
      <color theme="1"/>
      <name val="Arial"/>
      <family val="2"/>
    </font>
    <font>
      <b/>
      <u/>
      <sz val="16"/>
      <color theme="1"/>
      <name val="Arial"/>
      <family val="2"/>
    </font>
    <font>
      <vertAlign val="superscript"/>
      <sz val="9"/>
      <color theme="1"/>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CC"/>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applyNumberFormat="0" applyFill="0" applyBorder="0" applyAlignment="0" applyProtection="0"/>
    <xf numFmtId="164" fontId="1" fillId="0" borderId="0"/>
    <xf numFmtId="9" fontId="1" fillId="0" borderId="0" applyFont="0" applyFill="0" applyBorder="0" applyAlignment="0" applyProtection="0"/>
    <xf numFmtId="164" fontId="1" fillId="4" borderId="3" applyNumberFormat="0" applyFont="0" applyAlignment="0" applyProtection="0"/>
    <xf numFmtId="43" fontId="1" fillId="0" borderId="0" applyFont="0" applyFill="0" applyBorder="0" applyAlignment="0" applyProtection="0"/>
    <xf numFmtId="0" fontId="13" fillId="0" borderId="0">
      <alignment horizontal="right"/>
    </xf>
  </cellStyleXfs>
  <cellXfs count="136">
    <xf numFmtId="0" fontId="0" fillId="0" borderId="0" xfId="0"/>
    <xf numFmtId="0" fontId="0" fillId="0" borderId="0" xfId="0" applyFill="1"/>
    <xf numFmtId="0" fontId="4" fillId="0" borderId="0" xfId="0" applyFont="1"/>
    <xf numFmtId="0" fontId="3" fillId="0" borderId="0" xfId="1"/>
    <xf numFmtId="0" fontId="5" fillId="0" borderId="0" xfId="0" applyFont="1" applyAlignment="1">
      <alignment vertical="center"/>
    </xf>
    <xf numFmtId="0" fontId="0" fillId="0" borderId="2" xfId="0" applyBorder="1"/>
    <xf numFmtId="0" fontId="6" fillId="0" borderId="2" xfId="0" applyFont="1" applyBorder="1"/>
    <xf numFmtId="0" fontId="0" fillId="0" borderId="2" xfId="0" applyBorder="1" applyAlignment="1">
      <alignment horizontal="right"/>
    </xf>
    <xf numFmtId="0" fontId="0" fillId="0" borderId="0" xfId="0" applyAlignment="1">
      <alignment horizontal="right"/>
    </xf>
    <xf numFmtId="0" fontId="0" fillId="0" borderId="4" xfId="0" applyBorder="1"/>
    <xf numFmtId="0" fontId="9" fillId="0" borderId="0" xfId="0" applyFont="1"/>
    <xf numFmtId="0" fontId="12" fillId="0" borderId="0" xfId="0" applyFont="1" applyFill="1" applyBorder="1" applyProtection="1">
      <protection locked="0"/>
    </xf>
    <xf numFmtId="164" fontId="12" fillId="0" borderId="0" xfId="4" applyFon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164" fontId="12" fillId="0" borderId="0" xfId="4" applyFont="1" applyFill="1" applyBorder="1" applyAlignment="1" applyProtection="1">
      <protection locked="0"/>
    </xf>
    <xf numFmtId="164" fontId="13" fillId="0" borderId="0" xfId="4" applyFont="1" applyFill="1" applyBorder="1" applyAlignment="1" applyProtection="1">
      <protection locked="0"/>
    </xf>
    <xf numFmtId="164" fontId="13" fillId="0" borderId="0" xfId="4" applyFont="1" applyFill="1" applyBorder="1" applyAlignment="1" applyProtection="1">
      <alignment vertical="center"/>
      <protection locked="0"/>
    </xf>
    <xf numFmtId="1" fontId="10" fillId="0" borderId="4" xfId="0" applyNumberFormat="1" applyFont="1" applyFill="1" applyBorder="1" applyAlignment="1" applyProtection="1">
      <alignment horizontal="center" wrapText="1"/>
      <protection locked="0"/>
    </xf>
    <xf numFmtId="1" fontId="10" fillId="0" borderId="4" xfId="0" applyNumberFormat="1" applyFont="1" applyFill="1" applyBorder="1" applyAlignment="1" applyProtection="1">
      <alignment horizontal="center" vertical="center" wrapText="1"/>
      <protection locked="0"/>
    </xf>
    <xf numFmtId="0" fontId="9" fillId="0" borderId="4" xfId="0" applyFont="1" applyBorder="1"/>
    <xf numFmtId="3" fontId="12" fillId="0" borderId="0" xfId="0" applyNumberFormat="1" applyFont="1" applyFill="1" applyBorder="1" applyAlignment="1" applyProtection="1">
      <alignment horizontal="right"/>
    </xf>
    <xf numFmtId="3" fontId="12" fillId="0" borderId="0" xfId="0" applyNumberFormat="1" applyFont="1" applyFill="1" applyBorder="1" applyAlignment="1" applyProtection="1">
      <alignment horizontal="right"/>
      <protection locked="0"/>
    </xf>
    <xf numFmtId="1" fontId="10" fillId="0" borderId="0" xfId="0" applyNumberFormat="1" applyFont="1" applyFill="1" applyBorder="1" applyAlignment="1" applyProtection="1">
      <alignment horizontal="left" wrapText="1"/>
      <protection locked="0"/>
    </xf>
    <xf numFmtId="1" fontId="10" fillId="0" borderId="4" xfId="0" applyNumberFormat="1" applyFont="1" applyFill="1" applyBorder="1" applyAlignment="1" applyProtection="1">
      <alignment horizontal="left" wrapText="1"/>
      <protection locked="0"/>
    </xf>
    <xf numFmtId="0" fontId="6" fillId="0" borderId="1" xfId="0" applyFont="1" applyBorder="1"/>
    <xf numFmtId="0" fontId="7" fillId="0" borderId="0" xfId="0" applyFont="1" applyFill="1"/>
    <xf numFmtId="0" fontId="14" fillId="0" borderId="0" xfId="0" applyFont="1" applyFill="1"/>
    <xf numFmtId="3" fontId="12" fillId="0" borderId="4" xfId="0" applyNumberFormat="1" applyFont="1" applyFill="1" applyBorder="1" applyAlignment="1" applyProtection="1">
      <alignment horizontal="right"/>
      <protection locked="0"/>
    </xf>
    <xf numFmtId="0" fontId="15" fillId="0" borderId="0" xfId="0" applyFont="1" applyAlignment="1">
      <alignment horizontal="left"/>
    </xf>
    <xf numFmtId="0" fontId="15" fillId="0" borderId="5" xfId="0" applyFont="1" applyBorder="1" applyAlignment="1">
      <alignment horizontal="left"/>
    </xf>
    <xf numFmtId="0" fontId="15" fillId="0" borderId="5" xfId="0" applyFont="1" applyBorder="1" applyAlignment="1">
      <alignment horizontal="right" wrapText="1"/>
    </xf>
    <xf numFmtId="0" fontId="15" fillId="0" borderId="4" xfId="0" applyFont="1" applyBorder="1" applyAlignment="1">
      <alignment horizontal="left"/>
    </xf>
    <xf numFmtId="0" fontId="16" fillId="0" borderId="0" xfId="0" applyFont="1" applyFill="1" applyBorder="1" applyAlignment="1">
      <alignment horizontal="left"/>
    </xf>
    <xf numFmtId="0" fontId="17" fillId="0" borderId="0" xfId="0" applyFont="1"/>
    <xf numFmtId="43" fontId="0" fillId="0" borderId="0" xfId="0" applyNumberFormat="1"/>
    <xf numFmtId="0" fontId="12" fillId="0" borderId="0" xfId="0" applyFont="1" applyFill="1"/>
    <xf numFmtId="0" fontId="12" fillId="0" borderId="0" xfId="0" applyFont="1" applyFill="1" applyBorder="1"/>
    <xf numFmtId="165" fontId="12" fillId="0" borderId="0" xfId="3" applyNumberFormat="1" applyFont="1" applyFill="1" applyBorder="1"/>
    <xf numFmtId="0" fontId="12" fillId="0" borderId="4" xfId="0" applyFont="1" applyFill="1" applyBorder="1"/>
    <xf numFmtId="165" fontId="12" fillId="0" borderId="4" xfId="3" applyNumberFormat="1" applyFont="1" applyFill="1" applyBorder="1"/>
    <xf numFmtId="1" fontId="13" fillId="0" borderId="0" xfId="2" applyNumberFormat="1" applyFont="1" applyFill="1" applyBorder="1" applyAlignment="1" applyProtection="1">
      <alignment horizontal="left"/>
      <protection locked="0"/>
    </xf>
    <xf numFmtId="0" fontId="16" fillId="0" borderId="0" xfId="0" applyFont="1" applyAlignment="1">
      <alignment vertical="center"/>
    </xf>
    <xf numFmtId="0" fontId="12"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3" fillId="0" borderId="0" xfId="0" applyFont="1" applyFill="1" applyBorder="1" applyAlignment="1">
      <alignment vertical="center"/>
    </xf>
    <xf numFmtId="0" fontId="10" fillId="0" borderId="5" xfId="0" applyFont="1" applyFill="1" applyBorder="1" applyAlignment="1">
      <alignment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right" vertical="center" wrapText="1"/>
    </xf>
    <xf numFmtId="0" fontId="12" fillId="0" borderId="4" xfId="0" applyFont="1" applyFill="1" applyBorder="1" applyAlignment="1">
      <alignment horizontal="right" vertical="center" wrapText="1"/>
    </xf>
    <xf numFmtId="17" fontId="12" fillId="0" borderId="0" xfId="0" applyNumberFormat="1" applyFont="1" applyFill="1" applyBorder="1" applyAlignment="1">
      <alignment horizontal="right" vertical="center" wrapText="1"/>
    </xf>
    <xf numFmtId="17" fontId="12" fillId="0" borderId="4" xfId="0" applyNumberFormat="1" applyFont="1" applyFill="1" applyBorder="1" applyAlignment="1">
      <alignment horizontal="right" vertical="center" wrapText="1"/>
    </xf>
    <xf numFmtId="0" fontId="10" fillId="0" borderId="5" xfId="0" applyFont="1" applyFill="1" applyBorder="1" applyAlignment="1">
      <alignment horizontal="right" vertical="center" wrapText="1"/>
    </xf>
    <xf numFmtId="0" fontId="15" fillId="0" borderId="4"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right" wrapText="1"/>
    </xf>
    <xf numFmtId="0" fontId="15" fillId="0" borderId="4" xfId="0" applyFont="1" applyBorder="1"/>
    <xf numFmtId="0" fontId="16" fillId="0" borderId="0" xfId="0" applyFont="1"/>
    <xf numFmtId="0" fontId="15" fillId="0" borderId="4" xfId="0" applyFont="1" applyBorder="1" applyAlignment="1">
      <alignment horizontal="right"/>
    </xf>
    <xf numFmtId="0" fontId="18" fillId="0" borderId="0" xfId="0" applyFont="1"/>
    <xf numFmtId="0" fontId="15" fillId="0" borderId="0" xfId="0" applyFont="1" applyBorder="1" applyAlignment="1">
      <alignment horizontal="left"/>
    </xf>
    <xf numFmtId="0" fontId="9" fillId="0" borderId="0" xfId="0" applyFont="1" applyBorder="1"/>
    <xf numFmtId="10" fontId="0" fillId="0" borderId="0" xfId="0" applyNumberFormat="1"/>
    <xf numFmtId="165" fontId="0" fillId="0" borderId="0" xfId="0" applyNumberFormat="1"/>
    <xf numFmtId="0" fontId="0" fillId="0" borderId="0" xfId="0" applyAlignment="1">
      <alignment wrapText="1"/>
    </xf>
    <xf numFmtId="0" fontId="16" fillId="0" borderId="0" xfId="0" applyFont="1" applyAlignment="1">
      <alignment horizontal="left" indent="1"/>
    </xf>
    <xf numFmtId="0" fontId="0" fillId="0" borderId="0" xfId="0"/>
    <xf numFmtId="0" fontId="0" fillId="0" borderId="0" xfId="0"/>
    <xf numFmtId="0" fontId="0" fillId="0" borderId="2" xfId="0" applyBorder="1"/>
    <xf numFmtId="17" fontId="0" fillId="0" borderId="2" xfId="0" applyNumberFormat="1" applyBorder="1"/>
    <xf numFmtId="0" fontId="0" fillId="0" borderId="2" xfId="0" applyBorder="1" applyAlignment="1">
      <alignment wrapText="1"/>
    </xf>
    <xf numFmtId="0" fontId="0" fillId="0" borderId="2" xfId="0" applyFill="1" applyBorder="1"/>
    <xf numFmtId="0" fontId="0" fillId="3" borderId="2" xfId="0" applyFill="1" applyBorder="1"/>
    <xf numFmtId="17" fontId="0" fillId="3" borderId="2" xfId="0" applyNumberFormat="1" applyFill="1" applyBorder="1"/>
    <xf numFmtId="0" fontId="2" fillId="2" borderId="2" xfId="0" applyFont="1" applyFill="1" applyBorder="1" applyAlignment="1">
      <alignment horizontal="center"/>
    </xf>
    <xf numFmtId="0" fontId="2" fillId="2" borderId="2" xfId="0" applyFont="1" applyFill="1" applyBorder="1"/>
    <xf numFmtId="0" fontId="2" fillId="2" borderId="0" xfId="0" applyFont="1" applyFill="1"/>
    <xf numFmtId="0" fontId="2" fillId="0" borderId="2" xfId="0" applyFont="1" applyBorder="1" applyAlignment="1">
      <alignment horizontal="center"/>
    </xf>
    <xf numFmtId="0" fontId="2" fillId="0" borderId="2" xfId="0" applyFont="1" applyBorder="1"/>
    <xf numFmtId="0" fontId="2" fillId="0" borderId="2" xfId="0" applyFont="1" applyFill="1" applyBorder="1"/>
    <xf numFmtId="0" fontId="8" fillId="0" borderId="2" xfId="0" applyFont="1" applyBorder="1"/>
    <xf numFmtId="0" fontId="7" fillId="0" borderId="2" xfId="0" applyFont="1" applyBorder="1" applyAlignment="1">
      <alignment horizontal="center"/>
    </xf>
    <xf numFmtId="0" fontId="6" fillId="0" borderId="2" xfId="0" applyFont="1" applyBorder="1"/>
    <xf numFmtId="0" fontId="8" fillId="0" borderId="0" xfId="0" applyFont="1"/>
    <xf numFmtId="0" fontId="6" fillId="3" borderId="2" xfId="0" applyFont="1" applyFill="1" applyBorder="1"/>
    <xf numFmtId="0" fontId="20" fillId="0" borderId="2" xfId="0" applyFont="1" applyBorder="1"/>
    <xf numFmtId="0" fontId="20" fillId="0" borderId="6" xfId="0" applyFont="1" applyBorder="1"/>
    <xf numFmtId="0" fontId="19" fillId="0" borderId="6" xfId="0" applyFont="1" applyBorder="1"/>
    <xf numFmtId="17" fontId="19" fillId="0" borderId="6" xfId="0" applyNumberFormat="1" applyFont="1" applyBorder="1"/>
    <xf numFmtId="17" fontId="19" fillId="0" borderId="2" xfId="0" applyNumberFormat="1" applyFont="1" applyBorder="1"/>
    <xf numFmtId="0" fontId="20" fillId="0" borderId="0" xfId="0" applyFont="1" applyBorder="1"/>
    <xf numFmtId="17" fontId="20" fillId="0" borderId="6" xfId="0" applyNumberFormat="1" applyFont="1" applyBorder="1"/>
    <xf numFmtId="165" fontId="0" fillId="0" borderId="0" xfId="3" applyNumberFormat="1" applyFont="1"/>
    <xf numFmtId="3" fontId="12" fillId="0" borderId="0" xfId="0" applyNumberFormat="1" applyFont="1" applyFill="1" applyBorder="1" applyAlignment="1">
      <alignment horizontal="right" vertical="center" wrapText="1"/>
    </xf>
    <xf numFmtId="3" fontId="12" fillId="0" borderId="4" xfId="0" applyNumberFormat="1" applyFont="1" applyFill="1" applyBorder="1" applyAlignment="1">
      <alignment horizontal="right" vertical="center" wrapText="1"/>
    </xf>
    <xf numFmtId="0" fontId="22" fillId="0" borderId="0" xfId="0" applyFont="1" applyFill="1" applyAlignment="1">
      <alignment horizontal="left"/>
    </xf>
    <xf numFmtId="0" fontId="23" fillId="0" borderId="0" xfId="0" applyFont="1" applyAlignment="1"/>
    <xf numFmtId="0" fontId="23" fillId="0" borderId="0" xfId="0" applyFont="1" applyFill="1"/>
    <xf numFmtId="0" fontId="23" fillId="0" borderId="0" xfId="0" applyFont="1"/>
    <xf numFmtId="0" fontId="24" fillId="0" borderId="0" xfId="1" quotePrefix="1" applyFont="1" applyAlignment="1">
      <alignment horizontal="left" indent="2"/>
    </xf>
    <xf numFmtId="0" fontId="23" fillId="0" borderId="0" xfId="0" applyFont="1" applyFill="1" applyAlignment="1"/>
    <xf numFmtId="0" fontId="24" fillId="0" borderId="0" xfId="1" applyFont="1" applyAlignment="1"/>
    <xf numFmtId="166" fontId="12" fillId="0" borderId="4" xfId="5" applyNumberFormat="1" applyFont="1" applyBorder="1" applyAlignment="1">
      <alignment horizontal="right"/>
    </xf>
    <xf numFmtId="9" fontId="9" fillId="0" borderId="4" xfId="3" applyNumberFormat="1" applyFont="1" applyBorder="1" applyAlignment="1">
      <alignment horizontal="right"/>
    </xf>
    <xf numFmtId="166" fontId="12" fillId="0" borderId="0" xfId="5" applyNumberFormat="1" applyFont="1" applyBorder="1" applyAlignment="1">
      <alignment horizontal="right"/>
    </xf>
    <xf numFmtId="165" fontId="9" fillId="0" borderId="0" xfId="3" applyNumberFormat="1" applyFont="1" applyBorder="1" applyAlignment="1">
      <alignment horizontal="right"/>
    </xf>
    <xf numFmtId="165" fontId="9" fillId="0" borderId="4" xfId="3" applyNumberFormat="1" applyFont="1" applyBorder="1" applyAlignment="1">
      <alignment horizontal="right"/>
    </xf>
    <xf numFmtId="0" fontId="25" fillId="0" borderId="4" xfId="0" applyFont="1" applyBorder="1"/>
    <xf numFmtId="0" fontId="25" fillId="0" borderId="0" xfId="0" applyFont="1"/>
    <xf numFmtId="0" fontId="26" fillId="0" borderId="4" xfId="0" applyFont="1" applyFill="1" applyBorder="1"/>
    <xf numFmtId="0" fontId="25" fillId="0" borderId="0" xfId="0" applyFont="1" applyFill="1"/>
    <xf numFmtId="0" fontId="25" fillId="0" borderId="4" xfId="0" applyFont="1" applyFill="1" applyBorder="1"/>
    <xf numFmtId="0" fontId="27" fillId="0" borderId="0" xfId="0" applyFont="1" applyAlignment="1">
      <alignment vertical="center"/>
    </xf>
    <xf numFmtId="0" fontId="28" fillId="0" borderId="0" xfId="0" applyFont="1" applyFill="1" applyAlignment="1">
      <alignment horizontal="left" vertical="center"/>
    </xf>
    <xf numFmtId="0" fontId="29" fillId="0" borderId="0" xfId="0" applyFont="1" applyFill="1" applyAlignment="1">
      <alignment vertical="center"/>
    </xf>
    <xf numFmtId="0" fontId="28" fillId="0" borderId="0" xfId="0" applyFont="1" applyFill="1" applyAlignment="1">
      <alignment vertical="center"/>
    </xf>
    <xf numFmtId="0" fontId="29" fillId="0" borderId="0" xfId="0" applyFont="1" applyAlignment="1">
      <alignment vertical="center"/>
    </xf>
    <xf numFmtId="0" fontId="30" fillId="0" borderId="0" xfId="0" applyFont="1"/>
    <xf numFmtId="0" fontId="15" fillId="0" borderId="0" xfId="0" applyFont="1" applyBorder="1"/>
    <xf numFmtId="0" fontId="15" fillId="0" borderId="5" xfId="0" applyFont="1" applyBorder="1"/>
    <xf numFmtId="0" fontId="15" fillId="0" borderId="0" xfId="0" applyFont="1" applyBorder="1" applyAlignment="1">
      <alignment horizontal="right"/>
    </xf>
    <xf numFmtId="0" fontId="15" fillId="0" borderId="5" xfId="0" applyFont="1" applyBorder="1" applyAlignment="1">
      <alignment horizontal="right"/>
    </xf>
    <xf numFmtId="0" fontId="26" fillId="0" borderId="0" xfId="0" applyFont="1" applyFill="1" applyBorder="1"/>
    <xf numFmtId="0" fontId="0" fillId="0" borderId="0" xfId="0" applyBorder="1"/>
    <xf numFmtId="0" fontId="15" fillId="0" borderId="4" xfId="0" applyFont="1" applyFill="1" applyBorder="1" applyAlignment="1">
      <alignment horizontal="right" wrapText="1"/>
    </xf>
    <xf numFmtId="0" fontId="2" fillId="0" borderId="4" xfId="0" applyFont="1" applyBorder="1"/>
    <xf numFmtId="167" fontId="12" fillId="0" borderId="4" xfId="0" applyNumberFormat="1" applyFont="1" applyFill="1" applyBorder="1" applyAlignment="1">
      <alignment horizontal="right" vertical="center" wrapText="1"/>
    </xf>
    <xf numFmtId="164" fontId="13" fillId="0" borderId="0" xfId="4" applyFont="1" applyFill="1" applyBorder="1" applyAlignment="1" applyProtection="1">
      <alignment horizontal="left" vertical="center" wrapText="1"/>
      <protection locked="0"/>
    </xf>
    <xf numFmtId="3" fontId="12" fillId="0" borderId="0" xfId="0" applyNumberFormat="1" applyFont="1" applyFill="1" applyBorder="1" applyAlignment="1" applyProtection="1">
      <alignment horizontal="right"/>
      <protection locked="0"/>
    </xf>
    <xf numFmtId="1" fontId="10" fillId="0" borderId="4" xfId="0" applyNumberFormat="1" applyFont="1" applyFill="1" applyBorder="1" applyAlignment="1" applyProtection="1">
      <alignment horizontal="center" vertical="center" wrapText="1"/>
      <protection locked="0"/>
    </xf>
    <xf numFmtId="3" fontId="12" fillId="0" borderId="4" xfId="0" applyNumberFormat="1" applyFont="1" applyFill="1" applyBorder="1" applyAlignment="1" applyProtection="1">
      <alignment horizontal="right"/>
      <protection locked="0"/>
    </xf>
    <xf numFmtId="0" fontId="25" fillId="0" borderId="0" xfId="0" applyFont="1" applyBorder="1" applyAlignment="1">
      <alignment horizontal="left" wrapText="1"/>
    </xf>
    <xf numFmtId="1" fontId="13" fillId="0" borderId="0" xfId="2" applyNumberFormat="1" applyFont="1" applyFill="1" applyBorder="1" applyAlignment="1" applyProtection="1">
      <alignment horizontal="left" wrapText="1"/>
      <protection locked="0"/>
    </xf>
    <xf numFmtId="0" fontId="2" fillId="2" borderId="0" xfId="0" applyFont="1" applyFill="1" applyAlignment="1">
      <alignment horizontal="center"/>
    </xf>
    <xf numFmtId="0" fontId="2" fillId="2" borderId="1" xfId="0" applyFont="1" applyFill="1" applyBorder="1" applyAlignment="1">
      <alignment horizontal="center"/>
    </xf>
    <xf numFmtId="0" fontId="16" fillId="0" borderId="0" xfId="0" applyFont="1" applyFill="1" applyBorder="1" applyAlignment="1">
      <alignment horizontal="left" wrapText="1"/>
    </xf>
  </cellXfs>
  <cellStyles count="7">
    <cellStyle name="Comma" xfId="5" builtinId="3"/>
    <cellStyle name="Hyperlink" xfId="1" builtinId="8"/>
    <cellStyle name="Normal" xfId="0" builtinId="0"/>
    <cellStyle name="Normal 10" xfId="2" xr:uid="{173EA90F-D287-4441-8349-EDA1E3BCA25B}"/>
    <cellStyle name="Note 2 2 2 2 2" xfId="4" xr:uid="{824A8CE9-F034-4E76-8027-D6FAE63F4B2A}"/>
    <cellStyle name="Percent" xfId="3" builtinId="5"/>
    <cellStyle name="Style6" xfId="6" xr:uid="{4D5C7018-A1BD-4DCF-8DB2-41E93C3109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786A-D9DB-459A-916F-EBD75190A41F}">
  <dimension ref="A1:E32"/>
  <sheetViews>
    <sheetView showGridLines="0" tabSelected="1" zoomScaleNormal="100" zoomScaleSheetLayoutView="115" workbookViewId="0"/>
  </sheetViews>
  <sheetFormatPr defaultRowHeight="14.5" x14ac:dyDescent="0.35"/>
  <cols>
    <col min="1" max="1" width="4.54296875" style="67" customWidth="1"/>
    <col min="2" max="2" width="16.1796875" customWidth="1"/>
    <col min="3" max="3" width="142.81640625" customWidth="1"/>
  </cols>
  <sheetData>
    <row r="1" spans="2:4" ht="20" x14ac:dyDescent="0.4">
      <c r="B1" s="117" t="s">
        <v>1</v>
      </c>
      <c r="D1" s="59"/>
    </row>
    <row r="2" spans="2:4" ht="21" x14ac:dyDescent="0.5">
      <c r="B2" s="2"/>
    </row>
    <row r="3" spans="2:4" ht="17.5" x14ac:dyDescent="0.35">
      <c r="B3" s="95" t="s">
        <v>2</v>
      </c>
      <c r="C3" s="96"/>
    </row>
    <row r="4" spans="2:4" s="112" customFormat="1" ht="25" customHeight="1" x14ac:dyDescent="0.35">
      <c r="B4" s="115" t="s">
        <v>4</v>
      </c>
      <c r="C4" s="116"/>
    </row>
    <row r="5" spans="2:4" x14ac:dyDescent="0.35">
      <c r="B5" s="101" t="s">
        <v>8</v>
      </c>
      <c r="C5" s="97" t="s">
        <v>18</v>
      </c>
    </row>
    <row r="6" spans="2:4" x14ac:dyDescent="0.35">
      <c r="B6" s="101" t="s">
        <v>9</v>
      </c>
      <c r="C6" s="97" t="s">
        <v>19</v>
      </c>
    </row>
    <row r="7" spans="2:4" x14ac:dyDescent="0.35">
      <c r="B7" s="101" t="s">
        <v>10</v>
      </c>
      <c r="C7" s="97" t="s">
        <v>20</v>
      </c>
    </row>
    <row r="8" spans="2:4" x14ac:dyDescent="0.35">
      <c r="B8" s="101" t="s">
        <v>11</v>
      </c>
      <c r="C8" s="98" t="s">
        <v>21</v>
      </c>
    </row>
    <row r="9" spans="2:4" x14ac:dyDescent="0.35">
      <c r="B9" s="101" t="s">
        <v>12</v>
      </c>
      <c r="C9" s="98" t="s">
        <v>22</v>
      </c>
    </row>
    <row r="10" spans="2:4" x14ac:dyDescent="0.35">
      <c r="B10" s="101" t="s">
        <v>13</v>
      </c>
      <c r="C10" s="98" t="s">
        <v>23</v>
      </c>
    </row>
    <row r="11" spans="2:4" x14ac:dyDescent="0.35">
      <c r="B11" s="101" t="s">
        <v>14</v>
      </c>
      <c r="C11" s="97" t="s">
        <v>24</v>
      </c>
    </row>
    <row r="12" spans="2:4" x14ac:dyDescent="0.35">
      <c r="B12" s="26"/>
      <c r="C12" s="97"/>
    </row>
    <row r="13" spans="2:4" ht="17.5" x14ac:dyDescent="0.35">
      <c r="B13" s="95" t="s">
        <v>3</v>
      </c>
      <c r="C13" s="96"/>
    </row>
    <row r="14" spans="2:4" s="112" customFormat="1" ht="25" customHeight="1" x14ac:dyDescent="0.35">
      <c r="B14" s="115" t="s">
        <v>5</v>
      </c>
      <c r="C14" s="116"/>
    </row>
    <row r="15" spans="2:4" x14ac:dyDescent="0.35">
      <c r="B15" s="101" t="s">
        <v>15</v>
      </c>
      <c r="C15" s="97" t="s">
        <v>25</v>
      </c>
    </row>
    <row r="16" spans="2:4" x14ac:dyDescent="0.35">
      <c r="B16" s="101" t="s">
        <v>16</v>
      </c>
      <c r="C16" s="97" t="s">
        <v>26</v>
      </c>
    </row>
    <row r="17" spans="2:5" x14ac:dyDescent="0.35">
      <c r="B17" s="99"/>
      <c r="C17" s="100"/>
    </row>
    <row r="18" spans="2:5" ht="17.5" x14ac:dyDescent="0.35">
      <c r="B18" s="95" t="s">
        <v>6</v>
      </c>
      <c r="C18" s="100"/>
    </row>
    <row r="19" spans="2:5" s="112" customFormat="1" ht="25" customHeight="1" x14ac:dyDescent="0.35">
      <c r="B19" s="113" t="s">
        <v>7</v>
      </c>
      <c r="C19" s="114"/>
    </row>
    <row r="20" spans="2:5" ht="14.25" customHeight="1" x14ac:dyDescent="0.35">
      <c r="B20" s="101" t="s">
        <v>17</v>
      </c>
      <c r="C20" s="97" t="s">
        <v>27</v>
      </c>
    </row>
    <row r="21" spans="2:5" ht="14.25" customHeight="1" x14ac:dyDescent="0.35">
      <c r="B21" s="101" t="s">
        <v>29</v>
      </c>
      <c r="C21" s="97" t="s">
        <v>28</v>
      </c>
    </row>
    <row r="30" spans="2:5" x14ac:dyDescent="0.35">
      <c r="D30" s="64"/>
    </row>
    <row r="31" spans="2:5" x14ac:dyDescent="0.35">
      <c r="E31" s="62"/>
    </row>
    <row r="32" spans="2:5" x14ac:dyDescent="0.35">
      <c r="E32" s="62"/>
    </row>
  </sheetData>
  <hyperlinks>
    <hyperlink ref="B5" location="'18.1.1'!A1" display="Measure 18.1.1" xr:uid="{0AB0FE35-1D63-4463-B06A-2780B84A5ADC}"/>
    <hyperlink ref="B6" location="'18.1.2'!A1" display="Measure 18.1.2" xr:uid="{603E5C5B-EC4A-4EDB-9ACD-DB3329C67A83}"/>
    <hyperlink ref="B7" location="'18.1.3'!A1" display="Measure 18.1.3" xr:uid="{664E8B44-8AEF-4C5F-8A99-5D458806E721}"/>
    <hyperlink ref="B8" location="'18.1.4'!A1" display="Measure 18.1.4" xr:uid="{C36FA9F2-67A0-46C1-AF38-053EB7DA0F72}"/>
    <hyperlink ref="B9" location="'18.1.5'!A1" display="Measure 18.1.5" xr:uid="{41994638-3F13-4F2A-AA35-C5AFA4E0D721}"/>
    <hyperlink ref="B10" location="'18.1.6'!A1" display="Measure 18.1.6" xr:uid="{53AE105C-46DA-40DA-B91F-26A5681AF453}"/>
    <hyperlink ref="B11" location="'18.1.7'!A1" display="Measure 18.1.7" xr:uid="{475C2C6B-8A09-41C0-B4AF-211D7862570D}"/>
    <hyperlink ref="B15" location="'19.1.1'!A1" display="Measure 19.1.1" xr:uid="{50628856-CBD9-45BB-92E8-EFBF3AA1D8DC}"/>
    <hyperlink ref="B16" location="'19.1.2'!A1" display="Measure 19.1.2" xr:uid="{7C3EC612-59C5-4C19-A52E-13C43083FF97}"/>
    <hyperlink ref="B20" location="'20.1.1'!A1" display="Measure 20.1.1" xr:uid="{7F1E6C0D-4755-4CB3-800F-61ADE79626A1}"/>
    <hyperlink ref="B21" location="'20.1.2'!A1" display="Measure 20.1.2" xr:uid="{2749F1FC-A529-4C2C-A7F2-14219F4F7F9C}"/>
  </hyperlinks>
  <pageMargins left="0.7" right="0.7" top="0.75" bottom="0.75" header="0.3" footer="0.3"/>
  <pageSetup paperSize="9" scale="68" orientation="landscape" r:id="rId1"/>
  <headerFooter>
    <oddFooter>&amp;L&amp;1#&amp;"Arial"&amp;11&amp;KA80000PROTECTED: CABINET-IN-CONFIDENCE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58EF-787D-4A70-A9AC-08F26773F118}">
  <dimension ref="A1:M12"/>
  <sheetViews>
    <sheetView showGridLines="0" zoomScaleNormal="100" zoomScaleSheetLayoutView="235" workbookViewId="0">
      <selection activeCell="C43" sqref="C43"/>
    </sheetView>
  </sheetViews>
  <sheetFormatPr defaultRowHeight="14.5" x14ac:dyDescent="0.35"/>
  <cols>
    <col min="2" max="2" width="14.54296875" style="25" customWidth="1"/>
  </cols>
  <sheetData>
    <row r="1" spans="1:13" x14ac:dyDescent="0.35">
      <c r="A1" s="3" t="s">
        <v>0</v>
      </c>
      <c r="B1" s="122" t="s">
        <v>211</v>
      </c>
      <c r="C1" s="123"/>
      <c r="M1" s="3"/>
    </row>
    <row r="2" spans="1:13" x14ac:dyDescent="0.35">
      <c r="B2" s="61" t="s">
        <v>212</v>
      </c>
      <c r="C2" s="120"/>
      <c r="D2" s="123"/>
    </row>
    <row r="3" spans="1:13" x14ac:dyDescent="0.35">
      <c r="B3" s="60"/>
      <c r="C3" s="61"/>
      <c r="D3" s="123"/>
    </row>
    <row r="4" spans="1:13" x14ac:dyDescent="0.35">
      <c r="B4" s="57"/>
    </row>
    <row r="5" spans="1:13" x14ac:dyDescent="0.35">
      <c r="B5" s="57"/>
    </row>
    <row r="6" spans="1:13" x14ac:dyDescent="0.35">
      <c r="B6" s="65"/>
    </row>
    <row r="7" spans="1:13" x14ac:dyDescent="0.35">
      <c r="B7" s="65"/>
    </row>
    <row r="10" spans="1:13" x14ac:dyDescent="0.35">
      <c r="G10" s="92"/>
    </row>
    <row r="11" spans="1:13" x14ac:dyDescent="0.35">
      <c r="G11" s="92"/>
    </row>
    <row r="12" spans="1:13" x14ac:dyDescent="0.35">
      <c r="G12" s="92"/>
    </row>
  </sheetData>
  <hyperlinks>
    <hyperlink ref="A1" location="Index!A1" display="Index" xr:uid="{1097BC07-60A1-4D84-8C63-C72B10319F26}"/>
  </hyperlinks>
  <pageMargins left="0.7" right="0.7" top="0.75" bottom="0.75" header="0.3" footer="0.3"/>
  <pageSetup paperSize="9" orientation="landscape" r:id="rId1"/>
  <headerFooter>
    <oddFooter>&amp;L&amp;1#&amp;"Arial"&amp;11&amp;KA80000PROTECTED: CABINET-IN-CONFIDENCE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F778-BCA3-49F3-9AA8-AE14DB452B5F}">
  <sheetPr>
    <pageSetUpPr fitToPage="1"/>
  </sheetPr>
  <dimension ref="A1:N5"/>
  <sheetViews>
    <sheetView showGridLines="0" zoomScaleNormal="100" zoomScaleSheetLayoutView="250" workbookViewId="0">
      <selection activeCell="C43" sqref="C43"/>
    </sheetView>
  </sheetViews>
  <sheetFormatPr defaultRowHeight="14.5" x14ac:dyDescent="0.35"/>
  <cols>
    <col min="5" max="5" width="10.54296875" bestFit="1" customWidth="1"/>
    <col min="7" max="7" width="10.54296875" bestFit="1" customWidth="1"/>
  </cols>
  <sheetData>
    <row r="1" spans="1:14" x14ac:dyDescent="0.35">
      <c r="A1" s="3" t="s">
        <v>0</v>
      </c>
      <c r="B1" s="110" t="s">
        <v>200</v>
      </c>
      <c r="N1" s="3"/>
    </row>
    <row r="2" spans="1:14" ht="35.5" x14ac:dyDescent="0.35">
      <c r="B2" s="29" t="s">
        <v>157</v>
      </c>
      <c r="C2" s="30" t="s">
        <v>166</v>
      </c>
      <c r="D2" s="30" t="s">
        <v>165</v>
      </c>
    </row>
    <row r="3" spans="1:14" x14ac:dyDescent="0.35">
      <c r="B3" s="31" t="s">
        <v>150</v>
      </c>
      <c r="C3" s="102">
        <v>11950</v>
      </c>
      <c r="D3" s="103">
        <v>0.37</v>
      </c>
      <c r="E3" s="34"/>
    </row>
    <row r="4" spans="1:14" x14ac:dyDescent="0.35">
      <c r="B4" s="32" t="s">
        <v>170</v>
      </c>
    </row>
    <row r="5" spans="1:14" ht="24.75" customHeight="1" x14ac:dyDescent="0.35">
      <c r="B5" s="135" t="s">
        <v>169</v>
      </c>
      <c r="C5" s="135"/>
      <c r="D5" s="135"/>
      <c r="E5" s="135"/>
      <c r="F5" s="135"/>
      <c r="G5" s="135"/>
      <c r="H5" s="135"/>
      <c r="I5" s="135"/>
      <c r="J5" s="135"/>
      <c r="K5" s="135"/>
      <c r="L5" s="135"/>
    </row>
  </sheetData>
  <mergeCells count="1">
    <mergeCell ref="B5:L5"/>
  </mergeCells>
  <hyperlinks>
    <hyperlink ref="A1" location="Index!A1" display="Index" xr:uid="{00CCD322-14A3-47CD-A7E2-A2FC78646ED7}"/>
  </hyperlinks>
  <pageMargins left="0.7" right="0.7" top="0.75" bottom="0.75" header="0.3" footer="0.3"/>
  <pageSetup paperSize="9" orientation="landscape" r:id="rId1"/>
  <headerFooter>
    <oddFooter>&amp;L&amp;1#&amp;"Arial"&amp;11&amp;KA80000PROTECTED: CABINET-IN-CONFIDENCE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FF0-5FA1-4F02-A33B-D55003D8A8E2}">
  <dimension ref="A1:N6"/>
  <sheetViews>
    <sheetView showGridLines="0" zoomScaleNormal="100" zoomScaleSheetLayoutView="310" workbookViewId="0">
      <selection activeCell="C43" sqref="C43"/>
    </sheetView>
  </sheetViews>
  <sheetFormatPr defaultRowHeight="14.5" x14ac:dyDescent="0.35"/>
  <sheetData>
    <row r="1" spans="1:14" x14ac:dyDescent="0.35">
      <c r="A1" s="3" t="s">
        <v>0</v>
      </c>
      <c r="B1" s="111" t="s">
        <v>163</v>
      </c>
      <c r="C1" s="9"/>
      <c r="N1" s="3"/>
    </row>
    <row r="2" spans="1:14" x14ac:dyDescent="0.35">
      <c r="B2" s="56" t="s">
        <v>157</v>
      </c>
      <c r="C2" s="58" t="s">
        <v>172</v>
      </c>
    </row>
    <row r="3" spans="1:14" x14ac:dyDescent="0.35">
      <c r="B3" s="60" t="s">
        <v>176</v>
      </c>
      <c r="C3" s="61">
        <v>15</v>
      </c>
    </row>
    <row r="4" spans="1:14" x14ac:dyDescent="0.35">
      <c r="B4" s="31" t="s">
        <v>158</v>
      </c>
      <c r="C4" s="19">
        <v>9</v>
      </c>
    </row>
    <row r="5" spans="1:14" x14ac:dyDescent="0.35">
      <c r="B5" s="57" t="s">
        <v>178</v>
      </c>
    </row>
    <row r="6" spans="1:14" x14ac:dyDescent="0.35">
      <c r="B6" s="57" t="s">
        <v>177</v>
      </c>
    </row>
  </sheetData>
  <hyperlinks>
    <hyperlink ref="A1" location="Index!A1" display="Index" xr:uid="{38EE1B3D-2597-4F20-8118-6731B5DB79DF}"/>
  </hyperlinks>
  <pageMargins left="0.7" right="0.7" top="0.75" bottom="0.75" header="0.3" footer="0.3"/>
  <pageSetup paperSize="9" orientation="landscape" r:id="rId1"/>
  <headerFooter>
    <oddFooter>&amp;L&amp;1#&amp;"Arial"&amp;11&amp;KA80000PROTECTED: CABINET-IN-CONFIDENCE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A438-7734-4E73-B542-28AB7C66E0F4}">
  <dimension ref="A1:L21"/>
  <sheetViews>
    <sheetView showGridLines="0" zoomScaleNormal="100" zoomScaleSheetLayoutView="145" workbookViewId="0">
      <selection activeCell="A2" sqref="A2"/>
    </sheetView>
  </sheetViews>
  <sheetFormatPr defaultRowHeight="14.5" x14ac:dyDescent="0.35"/>
  <cols>
    <col min="2" max="2" width="9.1796875" style="10"/>
    <col min="3" max="3" width="13.1796875" style="10" customWidth="1"/>
    <col min="4" max="4" width="9.1796875" style="10"/>
    <col min="5" max="5" width="19" style="10" customWidth="1"/>
  </cols>
  <sheetData>
    <row r="1" spans="1:12" x14ac:dyDescent="0.35">
      <c r="A1" s="3" t="s">
        <v>0</v>
      </c>
      <c r="B1" s="107" t="s">
        <v>156</v>
      </c>
      <c r="C1" s="19"/>
      <c r="D1" s="19"/>
      <c r="E1" s="19"/>
      <c r="I1" s="3"/>
    </row>
    <row r="2" spans="1:12" ht="48" x14ac:dyDescent="0.35">
      <c r="B2" s="17" t="s">
        <v>157</v>
      </c>
      <c r="C2" s="18" t="s">
        <v>213</v>
      </c>
      <c r="D2" s="129" t="s">
        <v>214</v>
      </c>
      <c r="E2" s="129"/>
    </row>
    <row r="3" spans="1:12" x14ac:dyDescent="0.35">
      <c r="B3" s="22" t="s">
        <v>144</v>
      </c>
      <c r="C3" s="20">
        <v>1707</v>
      </c>
      <c r="D3" s="128">
        <v>0</v>
      </c>
      <c r="E3" s="128"/>
    </row>
    <row r="4" spans="1:12" x14ac:dyDescent="0.35">
      <c r="B4" s="22" t="s">
        <v>145</v>
      </c>
      <c r="C4" s="20">
        <v>1707</v>
      </c>
      <c r="D4" s="128">
        <v>0</v>
      </c>
      <c r="E4" s="128"/>
    </row>
    <row r="5" spans="1:12" x14ac:dyDescent="0.35">
      <c r="B5" s="22" t="s">
        <v>146</v>
      </c>
      <c r="C5" s="20">
        <v>14845</v>
      </c>
      <c r="D5" s="128">
        <v>13394</v>
      </c>
      <c r="E5" s="128"/>
    </row>
    <row r="6" spans="1:12" x14ac:dyDescent="0.35">
      <c r="B6" s="22" t="s">
        <v>147</v>
      </c>
      <c r="C6" s="21">
        <v>14891</v>
      </c>
      <c r="D6" s="128">
        <v>13394</v>
      </c>
      <c r="E6" s="128"/>
    </row>
    <row r="7" spans="1:12" x14ac:dyDescent="0.35">
      <c r="B7" s="22" t="s">
        <v>148</v>
      </c>
      <c r="C7" s="21">
        <v>14899</v>
      </c>
      <c r="D7" s="128">
        <v>13394</v>
      </c>
      <c r="E7" s="128"/>
    </row>
    <row r="8" spans="1:12" x14ac:dyDescent="0.35">
      <c r="B8" s="22" t="s">
        <v>149</v>
      </c>
      <c r="C8" s="21">
        <v>14899</v>
      </c>
      <c r="D8" s="128">
        <v>30766</v>
      </c>
      <c r="E8" s="128"/>
    </row>
    <row r="9" spans="1:12" x14ac:dyDescent="0.35">
      <c r="B9" s="22" t="s">
        <v>150</v>
      </c>
      <c r="C9" s="21">
        <v>14899</v>
      </c>
      <c r="D9" s="128">
        <v>30766</v>
      </c>
      <c r="E9" s="128"/>
    </row>
    <row r="10" spans="1:12" x14ac:dyDescent="0.35">
      <c r="B10" s="22" t="s">
        <v>226</v>
      </c>
      <c r="C10" s="21">
        <v>14899</v>
      </c>
      <c r="D10" s="128">
        <v>30766</v>
      </c>
      <c r="E10" s="128"/>
    </row>
    <row r="11" spans="1:12" x14ac:dyDescent="0.35">
      <c r="B11" s="22" t="s">
        <v>176</v>
      </c>
      <c r="C11" s="21">
        <v>14899</v>
      </c>
      <c r="D11" s="128">
        <v>30766</v>
      </c>
      <c r="E11" s="128"/>
    </row>
    <row r="12" spans="1:12" x14ac:dyDescent="0.35">
      <c r="B12" s="23" t="s">
        <v>158</v>
      </c>
      <c r="C12" s="27">
        <v>14899</v>
      </c>
      <c r="D12" s="130">
        <v>30766</v>
      </c>
      <c r="E12" s="130"/>
    </row>
    <row r="13" spans="1:12" x14ac:dyDescent="0.35">
      <c r="B13" s="15" t="s">
        <v>151</v>
      </c>
      <c r="C13" s="14"/>
      <c r="D13" s="14"/>
      <c r="E13" s="11"/>
    </row>
    <row r="14" spans="1:12" ht="25.5" customHeight="1" x14ac:dyDescent="0.35">
      <c r="B14" s="127" t="s">
        <v>227</v>
      </c>
      <c r="C14" s="127"/>
      <c r="D14" s="127"/>
      <c r="E14" s="127"/>
      <c r="F14" s="127"/>
      <c r="G14" s="127"/>
      <c r="H14" s="127"/>
      <c r="I14" s="127"/>
      <c r="J14" s="127"/>
      <c r="K14" s="127"/>
      <c r="L14" s="127"/>
    </row>
    <row r="15" spans="1:12" x14ac:dyDescent="0.35">
      <c r="B15" s="16" t="s">
        <v>152</v>
      </c>
      <c r="C15" s="12"/>
      <c r="D15" s="12"/>
      <c r="E15" s="13"/>
    </row>
    <row r="16" spans="1:12" x14ac:dyDescent="0.35">
      <c r="B16" s="16" t="s">
        <v>153</v>
      </c>
      <c r="C16" s="12"/>
      <c r="D16" s="12"/>
      <c r="E16" s="13"/>
    </row>
    <row r="17" spans="2:12" x14ac:dyDescent="0.35">
      <c r="B17" s="16" t="s">
        <v>228</v>
      </c>
      <c r="C17" s="12"/>
      <c r="D17" s="12"/>
      <c r="E17" s="13"/>
    </row>
    <row r="18" spans="2:12" ht="25.5" customHeight="1" x14ac:dyDescent="0.35">
      <c r="B18" s="127" t="s">
        <v>229</v>
      </c>
      <c r="C18" s="127"/>
      <c r="D18" s="127"/>
      <c r="E18" s="127"/>
      <c r="F18" s="127"/>
      <c r="G18" s="127"/>
      <c r="H18" s="127"/>
      <c r="I18" s="127"/>
      <c r="J18" s="127"/>
      <c r="K18" s="127"/>
      <c r="L18" s="127"/>
    </row>
    <row r="19" spans="2:12" x14ac:dyDescent="0.35">
      <c r="B19" s="16" t="s">
        <v>154</v>
      </c>
      <c r="C19" s="12"/>
      <c r="D19" s="12"/>
      <c r="E19" s="13"/>
    </row>
    <row r="20" spans="2:12" x14ac:dyDescent="0.35">
      <c r="B20" s="16" t="s">
        <v>230</v>
      </c>
      <c r="C20" s="12"/>
      <c r="D20" s="12"/>
      <c r="E20" s="11"/>
    </row>
    <row r="21" spans="2:12" x14ac:dyDescent="0.35">
      <c r="B21" s="16" t="s">
        <v>155</v>
      </c>
      <c r="C21" s="12"/>
      <c r="D21" s="12"/>
      <c r="E21" s="13"/>
    </row>
  </sheetData>
  <mergeCells count="13">
    <mergeCell ref="B18:L18"/>
    <mergeCell ref="B14:L14"/>
    <mergeCell ref="D7:E7"/>
    <mergeCell ref="D2:E2"/>
    <mergeCell ref="D3:E3"/>
    <mergeCell ref="D4:E4"/>
    <mergeCell ref="D5:E5"/>
    <mergeCell ref="D6:E6"/>
    <mergeCell ref="D12:E12"/>
    <mergeCell ref="D8:E8"/>
    <mergeCell ref="D9:E9"/>
    <mergeCell ref="D10:E10"/>
    <mergeCell ref="D11:E11"/>
  </mergeCells>
  <hyperlinks>
    <hyperlink ref="A1" location="Index!A1" display="Index" xr:uid="{89E490A8-8C7C-4C0E-9519-DD2E13525ACC}"/>
  </hyperlinks>
  <pageMargins left="0.7" right="0.7" top="0.75" bottom="0.75" header="0.3" footer="0.3"/>
  <pageSetup paperSize="9" orientation="landscape" r:id="rId1"/>
  <headerFooter>
    <oddFooter>&amp;L&amp;1#&amp;"Arial"&amp;11&amp;KA80000PROTECTED: CABINET-IN-CONFIDENCE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FC2D-CB9E-490A-B0D7-C0914D9FB705}">
  <dimension ref="A1:N2"/>
  <sheetViews>
    <sheetView showGridLines="0" zoomScaleNormal="100" zoomScaleSheetLayoutView="175" workbookViewId="0">
      <selection activeCell="C43" sqref="C43"/>
    </sheetView>
  </sheetViews>
  <sheetFormatPr defaultRowHeight="14.5" x14ac:dyDescent="0.35"/>
  <sheetData>
    <row r="1" spans="1:14" x14ac:dyDescent="0.35">
      <c r="A1" s="3" t="s">
        <v>0</v>
      </c>
      <c r="B1" s="108" t="s">
        <v>206</v>
      </c>
      <c r="N1" s="3"/>
    </row>
    <row r="2" spans="1:14" x14ac:dyDescent="0.35">
      <c r="B2" s="10" t="s">
        <v>215</v>
      </c>
    </row>
  </sheetData>
  <hyperlinks>
    <hyperlink ref="A1" location="Index!A1" display="Index" xr:uid="{8BF21956-59D0-49A3-A2F6-1DD683B66939}"/>
  </hyperlinks>
  <pageMargins left="0.7" right="0.7" top="0.75" bottom="0.75" header="0.3" footer="0.3"/>
  <pageSetup paperSize="9" orientation="landscape" r:id="rId1"/>
  <headerFooter>
    <oddFooter>&amp;L&amp;1#&amp;"Arial"&amp;11&amp;KA80000PROTECTED: CABINET-IN-CONFIDENCE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7F4F-F977-464F-9C9E-012A3F65B3B9}">
  <sheetPr>
    <pageSetUpPr fitToPage="1"/>
  </sheetPr>
  <dimension ref="A1:M6"/>
  <sheetViews>
    <sheetView showGridLines="0" zoomScaleNormal="100" zoomScaleSheetLayoutView="190" workbookViewId="0">
      <selection activeCell="C43" sqref="C43"/>
    </sheetView>
  </sheetViews>
  <sheetFormatPr defaultRowHeight="14.5" x14ac:dyDescent="0.35"/>
  <cols>
    <col min="2" max="2" width="34.81640625" customWidth="1"/>
  </cols>
  <sheetData>
    <row r="1" spans="1:13" ht="30" customHeight="1" x14ac:dyDescent="0.35">
      <c r="A1" s="3" t="s">
        <v>0</v>
      </c>
      <c r="B1" s="131" t="s">
        <v>208</v>
      </c>
      <c r="C1" s="131"/>
      <c r="D1" s="131"/>
      <c r="E1" s="131"/>
      <c r="F1" s="131"/>
      <c r="G1" s="131"/>
      <c r="H1" s="131"/>
      <c r="I1" s="131"/>
      <c r="J1" s="131"/>
      <c r="M1" s="3"/>
    </row>
    <row r="2" spans="1:13" x14ac:dyDescent="0.35">
      <c r="B2" s="119" t="s">
        <v>207</v>
      </c>
      <c r="C2" s="121" t="s">
        <v>172</v>
      </c>
    </row>
    <row r="3" spans="1:13" x14ac:dyDescent="0.35">
      <c r="B3" s="118" t="s">
        <v>209</v>
      </c>
      <c r="C3" s="61">
        <v>1</v>
      </c>
    </row>
    <row r="4" spans="1:13" s="67" customFormat="1" x14ac:dyDescent="0.35">
      <c r="B4" s="56" t="s">
        <v>210</v>
      </c>
      <c r="C4" s="19">
        <v>3</v>
      </c>
    </row>
    <row r="5" spans="1:13" x14ac:dyDescent="0.35">
      <c r="B5" s="40" t="s">
        <v>201</v>
      </c>
    </row>
    <row r="6" spans="1:13" x14ac:dyDescent="0.35">
      <c r="B6" s="57" t="s">
        <v>202</v>
      </c>
    </row>
  </sheetData>
  <mergeCells count="1">
    <mergeCell ref="B1:J1"/>
  </mergeCells>
  <hyperlinks>
    <hyperlink ref="A1" location="Index!A1" display="Index" xr:uid="{112E6948-436C-4D5E-8B09-A3B59420FC2F}"/>
  </hyperlinks>
  <pageMargins left="0.7" right="0.7" top="0.75" bottom="0.75" header="0.3" footer="0.3"/>
  <pageSetup paperSize="9" orientation="landscape" r:id="rId1"/>
  <headerFooter>
    <oddFooter>&amp;L&amp;1#&amp;"Arial"&amp;11&amp;KA80000PROTECTED: CABINET-IN-CONFIDENCE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D0AE-2083-48EB-A593-C15D1DE88021}">
  <sheetPr>
    <pageSetUpPr fitToPage="1"/>
  </sheetPr>
  <dimension ref="A1:J12"/>
  <sheetViews>
    <sheetView showGridLines="0" zoomScaleNormal="100" zoomScaleSheetLayoutView="145" workbookViewId="0">
      <selection activeCell="G22" sqref="G22"/>
    </sheetView>
  </sheetViews>
  <sheetFormatPr defaultRowHeight="14.5" x14ac:dyDescent="0.35"/>
  <cols>
    <col min="2" max="2" width="84.26953125" customWidth="1"/>
    <col min="3" max="3" width="13.26953125" customWidth="1"/>
    <col min="4" max="4" width="14.1796875" customWidth="1"/>
    <col min="5" max="5" width="14.81640625" customWidth="1"/>
    <col min="6" max="6" width="17.453125" customWidth="1"/>
    <col min="7" max="7" width="17.1796875" customWidth="1"/>
    <col min="8" max="8" width="13.7265625" customWidth="1"/>
    <col min="9" max="9" width="13.26953125" customWidth="1"/>
  </cols>
  <sheetData>
    <row r="1" spans="1:10" x14ac:dyDescent="0.35">
      <c r="A1" s="3" t="s">
        <v>0</v>
      </c>
      <c r="B1" s="107" t="s">
        <v>159</v>
      </c>
      <c r="C1" s="9"/>
      <c r="D1" s="9"/>
      <c r="E1" s="9"/>
      <c r="F1" s="9"/>
      <c r="G1" s="9"/>
      <c r="H1" s="9"/>
    </row>
    <row r="2" spans="1:10" ht="23" x14ac:dyDescent="0.35">
      <c r="B2" s="53" t="s">
        <v>30</v>
      </c>
      <c r="C2" s="53" t="s">
        <v>31</v>
      </c>
      <c r="D2" s="53" t="s">
        <v>32</v>
      </c>
      <c r="E2" s="53" t="s">
        <v>33</v>
      </c>
      <c r="F2" s="53" t="s">
        <v>34</v>
      </c>
      <c r="G2" s="53" t="s">
        <v>35</v>
      </c>
      <c r="H2" s="53" t="s">
        <v>224</v>
      </c>
    </row>
    <row r="3" spans="1:10" x14ac:dyDescent="0.35">
      <c r="B3" s="54" t="s">
        <v>217</v>
      </c>
      <c r="C3" s="55">
        <v>4</v>
      </c>
      <c r="D3" s="55">
        <v>1</v>
      </c>
      <c r="E3" s="55" t="s">
        <v>36</v>
      </c>
      <c r="F3" s="55" t="s">
        <v>36</v>
      </c>
      <c r="G3" s="55">
        <v>2</v>
      </c>
      <c r="H3">
        <f>SUM(C3:F3)</f>
        <v>5</v>
      </c>
    </row>
    <row r="4" spans="1:10" x14ac:dyDescent="0.35">
      <c r="B4" s="54" t="s">
        <v>218</v>
      </c>
      <c r="C4" s="55">
        <v>1</v>
      </c>
      <c r="D4" s="55" t="s">
        <v>36</v>
      </c>
      <c r="E4" s="55">
        <v>1</v>
      </c>
      <c r="F4" s="55" t="s">
        <v>36</v>
      </c>
      <c r="G4" s="55">
        <v>1</v>
      </c>
      <c r="H4" s="67">
        <f t="shared" ref="H4:H7" si="0">SUM(C4:F4)</f>
        <v>2</v>
      </c>
      <c r="J4" s="63"/>
    </row>
    <row r="5" spans="1:10" x14ac:dyDescent="0.35">
      <c r="B5" s="54" t="s">
        <v>219</v>
      </c>
      <c r="C5" s="55">
        <v>1</v>
      </c>
      <c r="D5" s="55" t="s">
        <v>36</v>
      </c>
      <c r="E5" s="55" t="s">
        <v>36</v>
      </c>
      <c r="F5" s="55" t="s">
        <v>36</v>
      </c>
      <c r="G5" s="55" t="s">
        <v>36</v>
      </c>
      <c r="H5" s="67">
        <f t="shared" si="0"/>
        <v>1</v>
      </c>
      <c r="J5" s="63"/>
    </row>
    <row r="6" spans="1:10" x14ac:dyDescent="0.35">
      <c r="B6" s="54" t="s">
        <v>220</v>
      </c>
      <c r="C6" s="55">
        <v>1</v>
      </c>
      <c r="D6" s="55" t="s">
        <v>36</v>
      </c>
      <c r="E6" s="55" t="s">
        <v>36</v>
      </c>
      <c r="F6" s="55" t="s">
        <v>36</v>
      </c>
      <c r="G6" s="55" t="s">
        <v>36</v>
      </c>
      <c r="H6" s="67">
        <f t="shared" si="0"/>
        <v>1</v>
      </c>
      <c r="J6" s="63"/>
    </row>
    <row r="7" spans="1:10" x14ac:dyDescent="0.35">
      <c r="B7" s="53" t="s">
        <v>69</v>
      </c>
      <c r="C7" s="124">
        <f>SUM(C3:C6)</f>
        <v>7</v>
      </c>
      <c r="D7" s="124">
        <f t="shared" ref="D7:G7" si="1">SUM(D3:D6)</f>
        <v>1</v>
      </c>
      <c r="E7" s="124">
        <f t="shared" si="1"/>
        <v>1</v>
      </c>
      <c r="F7" s="124">
        <f t="shared" si="1"/>
        <v>0</v>
      </c>
      <c r="G7" s="124">
        <f t="shared" si="1"/>
        <v>3</v>
      </c>
      <c r="H7" s="125">
        <f t="shared" si="0"/>
        <v>9</v>
      </c>
      <c r="J7" s="63"/>
    </row>
    <row r="8" spans="1:10" x14ac:dyDescent="0.35">
      <c r="B8" s="40" t="s">
        <v>203</v>
      </c>
    </row>
    <row r="9" spans="1:10" x14ac:dyDescent="0.35">
      <c r="B9" s="41" t="s">
        <v>216</v>
      </c>
    </row>
    <row r="10" spans="1:10" x14ac:dyDescent="0.35">
      <c r="B10" s="41" t="s">
        <v>221</v>
      </c>
    </row>
    <row r="11" spans="1:10" x14ac:dyDescent="0.35">
      <c r="B11" s="41" t="s">
        <v>222</v>
      </c>
    </row>
    <row r="12" spans="1:10" x14ac:dyDescent="0.35">
      <c r="B12" s="41" t="s">
        <v>223</v>
      </c>
    </row>
  </sheetData>
  <hyperlinks>
    <hyperlink ref="A1" location="Index!A1" display="Index" xr:uid="{BE059343-B2F6-475A-9710-481F3F6BE303}"/>
  </hyperlinks>
  <pageMargins left="0.7" right="0.7" top="0.75" bottom="0.75" header="0.3" footer="0.3"/>
  <pageSetup paperSize="9" scale="58" orientation="landscape" r:id="rId1"/>
  <headerFooter>
    <oddFooter>&amp;L&amp;1#&amp;"Arial"&amp;11&amp;KA80000PROTECTED: CABINET-IN-CONFIDENCE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DB8D-11EE-4873-BC90-2EDADFBEE30C}">
  <dimension ref="A1:N5"/>
  <sheetViews>
    <sheetView showGridLines="0" zoomScaleNormal="100" zoomScaleSheetLayoutView="220" workbookViewId="0">
      <selection activeCell="O10" sqref="O10"/>
    </sheetView>
  </sheetViews>
  <sheetFormatPr defaultRowHeight="14.5" x14ac:dyDescent="0.35"/>
  <cols>
    <col min="2" max="2" width="26" customWidth="1"/>
    <col min="3" max="3" width="19.26953125" customWidth="1"/>
    <col min="4" max="4" width="19.26953125" style="67" customWidth="1"/>
    <col min="5" max="5" width="18.7265625" customWidth="1"/>
    <col min="6" max="6" width="18.1796875" customWidth="1"/>
    <col min="7" max="7" width="14.26953125" customWidth="1"/>
    <col min="9" max="9" width="8" customWidth="1"/>
  </cols>
  <sheetData>
    <row r="1" spans="1:14" x14ac:dyDescent="0.35">
      <c r="A1" s="3" t="s">
        <v>0</v>
      </c>
      <c r="B1" s="107" t="s">
        <v>160</v>
      </c>
      <c r="C1" s="9"/>
      <c r="D1" s="9"/>
      <c r="E1" s="9"/>
      <c r="F1" s="9"/>
      <c r="G1" s="9"/>
      <c r="N1" s="3"/>
    </row>
    <row r="2" spans="1:14" ht="34.5" x14ac:dyDescent="0.35">
      <c r="B2" s="46" t="s">
        <v>37</v>
      </c>
      <c r="C2" s="52" t="s">
        <v>198</v>
      </c>
      <c r="D2" s="52" t="s">
        <v>199</v>
      </c>
      <c r="E2" s="52" t="s">
        <v>38</v>
      </c>
      <c r="F2" s="52" t="s">
        <v>39</v>
      </c>
      <c r="G2" s="52" t="s">
        <v>40</v>
      </c>
    </row>
    <row r="3" spans="1:14" x14ac:dyDescent="0.35">
      <c r="B3" s="47" t="s">
        <v>41</v>
      </c>
      <c r="C3" s="93">
        <v>47070</v>
      </c>
      <c r="D3" s="48">
        <f>C3/100</f>
        <v>470.7</v>
      </c>
      <c r="E3" s="48">
        <v>10</v>
      </c>
      <c r="F3" s="48" t="s">
        <v>42</v>
      </c>
      <c r="G3" s="50">
        <v>43344</v>
      </c>
    </row>
    <row r="4" spans="1:14" x14ac:dyDescent="0.35">
      <c r="B4" s="43" t="s">
        <v>43</v>
      </c>
      <c r="C4" s="94">
        <v>47000</v>
      </c>
      <c r="D4" s="126">
        <f>C4/100</f>
        <v>470</v>
      </c>
      <c r="E4" s="49">
        <v>6</v>
      </c>
      <c r="F4" s="49" t="s">
        <v>44</v>
      </c>
      <c r="G4" s="51">
        <v>43374</v>
      </c>
    </row>
    <row r="5" spans="1:14" x14ac:dyDescent="0.35">
      <c r="B5" s="45" t="s">
        <v>204</v>
      </c>
      <c r="C5" s="36"/>
      <c r="D5" s="36"/>
      <c r="E5" s="36"/>
      <c r="F5" s="36"/>
      <c r="G5" s="36"/>
    </row>
  </sheetData>
  <hyperlinks>
    <hyperlink ref="A1" location="Index!A1" display="Index" xr:uid="{83AC2834-EF02-4267-BAD7-57EF01588232}"/>
  </hyperlinks>
  <pageMargins left="0.7" right="0.7" top="0.75" bottom="0.75" header="0.3" footer="0.3"/>
  <pageSetup paperSize="9" orientation="landscape" r:id="rId1"/>
  <headerFooter>
    <oddFooter>&amp;L&amp;1#&amp;"Arial"&amp;11&amp;KA80000PROTECTED: CABINET-IN-CONFIDENCE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4FF0-6C0B-4630-8457-8EFD7A7A742C}">
  <dimension ref="A1:N7"/>
  <sheetViews>
    <sheetView showGridLines="0" zoomScaleNormal="100" zoomScaleSheetLayoutView="160" workbookViewId="0">
      <selection activeCell="C43" sqref="C43"/>
    </sheetView>
  </sheetViews>
  <sheetFormatPr defaultRowHeight="14.5" x14ac:dyDescent="0.35"/>
  <cols>
    <col min="2" max="2" width="19.26953125" customWidth="1"/>
    <col min="3" max="3" width="13.1796875" customWidth="1"/>
    <col min="4" max="4" width="12" customWidth="1"/>
    <col min="5" max="5" width="13.26953125" customWidth="1"/>
  </cols>
  <sheetData>
    <row r="1" spans="1:14" x14ac:dyDescent="0.35">
      <c r="A1" s="3" t="s">
        <v>0</v>
      </c>
      <c r="B1" s="107" t="s">
        <v>161</v>
      </c>
      <c r="C1" s="9"/>
      <c r="D1" s="9"/>
      <c r="E1" s="9"/>
      <c r="N1" s="3"/>
    </row>
    <row r="2" spans="1:14" ht="23" x14ac:dyDescent="0.35">
      <c r="B2" s="43" t="s">
        <v>45</v>
      </c>
      <c r="C2" s="44" t="s">
        <v>46</v>
      </c>
      <c r="D2" s="44" t="s">
        <v>47</v>
      </c>
      <c r="E2" s="44" t="s">
        <v>179</v>
      </c>
    </row>
    <row r="3" spans="1:14" x14ac:dyDescent="0.35">
      <c r="B3" s="43" t="s">
        <v>48</v>
      </c>
      <c r="C3" s="42">
        <v>6</v>
      </c>
      <c r="D3" s="42">
        <v>1</v>
      </c>
      <c r="E3" s="42">
        <v>3</v>
      </c>
    </row>
    <row r="4" spans="1:14" x14ac:dyDescent="0.35">
      <c r="B4" s="41" t="s">
        <v>205</v>
      </c>
    </row>
    <row r="5" spans="1:14" ht="25.5" customHeight="1" x14ac:dyDescent="0.35">
      <c r="B5" s="132" t="s">
        <v>175</v>
      </c>
      <c r="C5" s="132"/>
      <c r="D5" s="132"/>
      <c r="E5" s="132"/>
      <c r="F5" s="132"/>
      <c r="G5" s="132"/>
      <c r="H5" s="132"/>
    </row>
    <row r="6" spans="1:14" x14ac:dyDescent="0.35">
      <c r="B6" s="40" t="s">
        <v>180</v>
      </c>
    </row>
    <row r="7" spans="1:14" x14ac:dyDescent="0.35">
      <c r="B7" s="40"/>
    </row>
  </sheetData>
  <mergeCells count="1">
    <mergeCell ref="B5:H5"/>
  </mergeCells>
  <hyperlinks>
    <hyperlink ref="A1" location="Index!A1" display="Index" xr:uid="{5F91AB45-8E6A-4098-BCB3-52442445173F}"/>
  </hyperlinks>
  <pageMargins left="0.7" right="0.7" top="0.75" bottom="0.75" header="0.3" footer="0.3"/>
  <pageSetup paperSize="9" orientation="landscape" r:id="rId1"/>
  <headerFooter>
    <oddFooter>&amp;L&amp;1#&amp;"Arial"&amp;11&amp;KA80000PROTECTED: CABINET-IN-CONFIDENCE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4722-9DA6-44DD-9692-44FE18D1DFB8}">
  <dimension ref="A1:W234"/>
  <sheetViews>
    <sheetView showGridLines="0" zoomScaleNormal="100" zoomScaleSheetLayoutView="190" workbookViewId="0">
      <selection activeCell="C43" sqref="C43"/>
    </sheetView>
  </sheetViews>
  <sheetFormatPr defaultRowHeight="14.5" x14ac:dyDescent="0.35"/>
  <cols>
    <col min="2" max="2" width="22.7265625" customWidth="1"/>
    <col min="10" max="10" width="73" hidden="1" customWidth="1"/>
    <col min="11" max="11" width="90.1796875" style="6" hidden="1" customWidth="1"/>
    <col min="12" max="12" width="81.54296875" style="5" hidden="1" customWidth="1"/>
    <col min="13" max="13" width="10.1796875" style="7" hidden="1" customWidth="1"/>
    <col min="14" max="14" width="9.1796875" style="8" hidden="1" customWidth="1"/>
  </cols>
  <sheetData>
    <row r="1" spans="1:23" ht="29.25" customHeight="1" x14ac:dyDescent="0.35">
      <c r="A1" s="3" t="s">
        <v>0</v>
      </c>
      <c r="B1" s="131" t="s">
        <v>162</v>
      </c>
      <c r="C1" s="131"/>
      <c r="D1" s="131"/>
      <c r="E1" s="131"/>
      <c r="F1" s="131"/>
      <c r="G1" s="131"/>
      <c r="H1" s="131"/>
      <c r="I1" s="131"/>
      <c r="K1" s="24"/>
    </row>
    <row r="2" spans="1:23" x14ac:dyDescent="0.35">
      <c r="B2" s="23" t="s">
        <v>171</v>
      </c>
      <c r="C2" s="17" t="s">
        <v>172</v>
      </c>
      <c r="D2" s="17" t="s">
        <v>173</v>
      </c>
      <c r="H2" s="3"/>
      <c r="J2" s="133" t="s">
        <v>49</v>
      </c>
      <c r="K2" s="134"/>
      <c r="L2" s="74" t="s">
        <v>50</v>
      </c>
      <c r="M2" s="75" t="s">
        <v>51</v>
      </c>
      <c r="N2" s="76" t="s">
        <v>52</v>
      </c>
    </row>
    <row r="3" spans="1:23" x14ac:dyDescent="0.35">
      <c r="B3" s="22" t="s">
        <v>55</v>
      </c>
      <c r="C3" s="36">
        <f>COUNTIF(N$4:N$69,"active")</f>
        <v>27</v>
      </c>
      <c r="D3" s="37">
        <f>C3/C$7</f>
        <v>0.40909090909090912</v>
      </c>
      <c r="H3" s="3"/>
      <c r="J3" s="77" t="s">
        <v>53</v>
      </c>
      <c r="K3" s="81" t="s">
        <v>54</v>
      </c>
      <c r="L3" s="77"/>
      <c r="M3" s="78"/>
      <c r="N3" s="79"/>
    </row>
    <row r="4" spans="1:23" x14ac:dyDescent="0.35">
      <c r="B4" s="22" t="s">
        <v>60</v>
      </c>
      <c r="C4" s="36">
        <f>COUNTIF(N$4:N$69,"ongoing")</f>
        <v>38</v>
      </c>
      <c r="D4" s="37">
        <f t="shared" ref="D4:D7" si="0">C4/C$7</f>
        <v>0.5757575757575758</v>
      </c>
      <c r="H4" s="3"/>
      <c r="J4" s="68" t="s">
        <v>56</v>
      </c>
      <c r="K4" s="82" t="s">
        <v>57</v>
      </c>
      <c r="L4" s="68" t="s">
        <v>58</v>
      </c>
      <c r="M4" s="69">
        <v>43374</v>
      </c>
      <c r="N4" s="71" t="s">
        <v>59</v>
      </c>
    </row>
    <row r="5" spans="1:23" x14ac:dyDescent="0.35">
      <c r="B5" s="22" t="s">
        <v>63</v>
      </c>
      <c r="C5" s="36">
        <f>SUM(C3:C4)</f>
        <v>65</v>
      </c>
      <c r="D5" s="37">
        <f t="shared" si="0"/>
        <v>0.98484848484848486</v>
      </c>
      <c r="H5" s="3"/>
      <c r="J5" s="68" t="s">
        <v>56</v>
      </c>
      <c r="K5" s="82" t="s">
        <v>61</v>
      </c>
      <c r="L5" s="68" t="s">
        <v>62</v>
      </c>
      <c r="M5" s="69">
        <v>43374</v>
      </c>
      <c r="N5" s="71" t="s">
        <v>59</v>
      </c>
    </row>
    <row r="6" spans="1:23" x14ac:dyDescent="0.35">
      <c r="B6" s="22" t="s">
        <v>66</v>
      </c>
      <c r="C6" s="36">
        <f>COUNTIF(N$4:N$69,"closed")</f>
        <v>1</v>
      </c>
      <c r="D6" s="37">
        <f t="shared" si="0"/>
        <v>1.5151515151515152E-2</v>
      </c>
      <c r="H6" s="3"/>
      <c r="J6" s="68" t="s">
        <v>56</v>
      </c>
      <c r="K6" s="82" t="s">
        <v>64</v>
      </c>
      <c r="L6" s="68" t="s">
        <v>65</v>
      </c>
      <c r="M6" s="69">
        <v>43374</v>
      </c>
      <c r="N6" s="71" t="s">
        <v>59</v>
      </c>
    </row>
    <row r="7" spans="1:23" x14ac:dyDescent="0.35">
      <c r="B7" s="23" t="s">
        <v>69</v>
      </c>
      <c r="C7" s="38">
        <f>SUM(C5:C6)</f>
        <v>66</v>
      </c>
      <c r="D7" s="39">
        <f t="shared" si="0"/>
        <v>1</v>
      </c>
      <c r="H7" s="3"/>
      <c r="J7" s="68" t="s">
        <v>56</v>
      </c>
      <c r="K7" s="82" t="s">
        <v>67</v>
      </c>
      <c r="L7" s="68" t="s">
        <v>68</v>
      </c>
      <c r="M7" s="69">
        <v>43374</v>
      </c>
      <c r="N7" s="71" t="s">
        <v>59</v>
      </c>
    </row>
    <row r="8" spans="1:23" ht="15" customHeight="1" x14ac:dyDescent="0.35">
      <c r="B8" s="40" t="s">
        <v>203</v>
      </c>
      <c r="C8" s="35"/>
      <c r="D8" s="35"/>
      <c r="H8" s="3"/>
      <c r="J8" s="68" t="s">
        <v>56</v>
      </c>
      <c r="K8" s="82" t="s">
        <v>70</v>
      </c>
      <c r="L8" s="68" t="s">
        <v>71</v>
      </c>
      <c r="M8" s="69">
        <v>43374</v>
      </c>
      <c r="N8" s="71" t="s">
        <v>59</v>
      </c>
    </row>
    <row r="9" spans="1:23" x14ac:dyDescent="0.35">
      <c r="B9" s="40" t="s">
        <v>174</v>
      </c>
      <c r="C9" s="35"/>
      <c r="D9" s="35"/>
      <c r="E9" s="67"/>
      <c r="F9" s="67"/>
      <c r="H9" s="3"/>
      <c r="J9" s="68" t="s">
        <v>56</v>
      </c>
      <c r="K9" s="83" t="s">
        <v>72</v>
      </c>
      <c r="L9" s="68" t="s">
        <v>73</v>
      </c>
      <c r="M9" s="69">
        <v>43374</v>
      </c>
      <c r="N9" s="71" t="s">
        <v>59</v>
      </c>
    </row>
    <row r="10" spans="1:23" ht="26.25" customHeight="1" x14ac:dyDescent="0.35">
      <c r="B10" s="35"/>
      <c r="C10" s="35"/>
      <c r="D10" s="35"/>
      <c r="E10" s="67"/>
      <c r="F10" s="67"/>
      <c r="H10" s="3"/>
      <c r="J10" s="68" t="s">
        <v>56</v>
      </c>
      <c r="K10" s="82" t="s">
        <v>74</v>
      </c>
      <c r="L10" s="68" t="s">
        <v>75</v>
      </c>
      <c r="M10" s="69">
        <v>43374</v>
      </c>
      <c r="N10" s="71" t="s">
        <v>59</v>
      </c>
    </row>
    <row r="11" spans="1:23" ht="15" customHeight="1" x14ac:dyDescent="0.35">
      <c r="B11" s="35"/>
      <c r="C11" s="35"/>
      <c r="D11" s="35"/>
      <c r="H11" s="3"/>
      <c r="J11" s="68" t="s">
        <v>56</v>
      </c>
      <c r="K11" s="82" t="s">
        <v>76</v>
      </c>
      <c r="L11" s="68" t="s">
        <v>77</v>
      </c>
      <c r="M11" s="69">
        <v>43556</v>
      </c>
      <c r="N11" s="71" t="s">
        <v>59</v>
      </c>
    </row>
    <row r="12" spans="1:23" ht="15" customHeight="1" x14ac:dyDescent="0.35">
      <c r="B12" s="35"/>
      <c r="C12" s="35"/>
      <c r="D12" s="35"/>
      <c r="H12" s="3"/>
      <c r="J12" s="68" t="s">
        <v>56</v>
      </c>
      <c r="K12" s="82" t="s">
        <v>78</v>
      </c>
      <c r="L12" s="68" t="s">
        <v>79</v>
      </c>
      <c r="M12" s="69">
        <v>43556</v>
      </c>
      <c r="N12" s="71" t="s">
        <v>59</v>
      </c>
    </row>
    <row r="13" spans="1:23" x14ac:dyDescent="0.35">
      <c r="B13" s="40"/>
      <c r="C13" s="35"/>
      <c r="D13" s="35"/>
      <c r="J13" s="72" t="s">
        <v>80</v>
      </c>
      <c r="K13" s="84" t="s">
        <v>57</v>
      </c>
      <c r="L13" s="72" t="s">
        <v>81</v>
      </c>
      <c r="M13" s="73">
        <v>43221</v>
      </c>
      <c r="N13" s="71" t="s">
        <v>59</v>
      </c>
    </row>
    <row r="14" spans="1:23" x14ac:dyDescent="0.35">
      <c r="B14" s="40"/>
      <c r="C14" s="35"/>
      <c r="D14" s="35"/>
      <c r="J14" s="68" t="s">
        <v>56</v>
      </c>
      <c r="K14" s="82" t="s">
        <v>76</v>
      </c>
      <c r="L14" s="68" t="s">
        <v>82</v>
      </c>
      <c r="M14" s="69">
        <v>43221</v>
      </c>
      <c r="N14" s="71" t="s">
        <v>59</v>
      </c>
    </row>
    <row r="15" spans="1:23" x14ac:dyDescent="0.35">
      <c r="B15" s="1"/>
      <c r="C15" s="35"/>
      <c r="D15" s="35"/>
      <c r="E15" s="1"/>
      <c r="F15" s="1"/>
      <c r="G15" s="1"/>
      <c r="H15" s="1"/>
      <c r="I15" s="1"/>
      <c r="J15" s="68" t="s">
        <v>83</v>
      </c>
      <c r="K15" s="82" t="s">
        <v>84</v>
      </c>
      <c r="L15" s="68" t="s">
        <v>85</v>
      </c>
      <c r="M15" s="69">
        <v>43221</v>
      </c>
      <c r="N15" s="71" t="s">
        <v>59</v>
      </c>
      <c r="O15" s="1"/>
      <c r="P15" s="1"/>
      <c r="Q15" s="1"/>
      <c r="R15" s="1"/>
      <c r="S15" s="1"/>
      <c r="T15" s="1"/>
      <c r="U15" s="1"/>
      <c r="V15" s="1"/>
      <c r="W15" s="1"/>
    </row>
    <row r="16" spans="1:23" x14ac:dyDescent="0.35">
      <c r="J16" s="68" t="s">
        <v>56</v>
      </c>
      <c r="K16" s="82" t="s">
        <v>61</v>
      </c>
      <c r="L16" s="68" t="s">
        <v>86</v>
      </c>
      <c r="M16" s="69">
        <v>43221</v>
      </c>
      <c r="N16" s="71" t="s">
        <v>59</v>
      </c>
    </row>
    <row r="17" spans="2:14" x14ac:dyDescent="0.35">
      <c r="B17" s="4"/>
      <c r="J17" s="68" t="s">
        <v>56</v>
      </c>
      <c r="K17" s="82" t="s">
        <v>78</v>
      </c>
      <c r="L17" s="68" t="s">
        <v>87</v>
      </c>
      <c r="M17" s="69">
        <v>43221</v>
      </c>
      <c r="N17" s="71" t="s">
        <v>59</v>
      </c>
    </row>
    <row r="18" spans="2:14" x14ac:dyDescent="0.35">
      <c r="B18" s="4"/>
      <c r="J18" s="68" t="s">
        <v>56</v>
      </c>
      <c r="K18" s="83" t="s">
        <v>72</v>
      </c>
      <c r="L18" s="68" t="s">
        <v>88</v>
      </c>
      <c r="M18" s="69">
        <v>43221</v>
      </c>
      <c r="N18" s="71" t="s">
        <v>59</v>
      </c>
    </row>
    <row r="19" spans="2:14" x14ac:dyDescent="0.35">
      <c r="B19" s="4"/>
      <c r="J19" s="68" t="s">
        <v>56</v>
      </c>
      <c r="K19" s="82" t="s">
        <v>67</v>
      </c>
      <c r="L19" s="68" t="s">
        <v>89</v>
      </c>
      <c r="M19" s="69">
        <v>43221</v>
      </c>
      <c r="N19" s="71" t="s">
        <v>59</v>
      </c>
    </row>
    <row r="20" spans="2:14" x14ac:dyDescent="0.35">
      <c r="J20" s="68" t="s">
        <v>90</v>
      </c>
      <c r="K20" s="82" t="s">
        <v>70</v>
      </c>
      <c r="L20" s="70" t="s">
        <v>91</v>
      </c>
      <c r="M20" s="68" t="s">
        <v>92</v>
      </c>
      <c r="N20" s="71" t="s">
        <v>59</v>
      </c>
    </row>
    <row r="21" spans="2:14" x14ac:dyDescent="0.35">
      <c r="J21" s="68" t="s">
        <v>90</v>
      </c>
      <c r="K21" s="82" t="s">
        <v>70</v>
      </c>
      <c r="L21" s="68" t="s">
        <v>93</v>
      </c>
      <c r="M21" s="68" t="s">
        <v>92</v>
      </c>
      <c r="N21" s="71" t="s">
        <v>59</v>
      </c>
    </row>
    <row r="22" spans="2:14" x14ac:dyDescent="0.35">
      <c r="J22" s="72" t="s">
        <v>94</v>
      </c>
      <c r="K22" s="82" t="s">
        <v>67</v>
      </c>
      <c r="L22" s="68" t="s">
        <v>95</v>
      </c>
      <c r="M22" s="69">
        <v>43221</v>
      </c>
      <c r="N22" s="71" t="s">
        <v>59</v>
      </c>
    </row>
    <row r="23" spans="2:14" x14ac:dyDescent="0.35">
      <c r="J23" s="72" t="s">
        <v>94</v>
      </c>
      <c r="K23" s="82" t="s">
        <v>67</v>
      </c>
      <c r="L23" s="68" t="s">
        <v>96</v>
      </c>
      <c r="M23" s="69">
        <v>43160</v>
      </c>
      <c r="N23" s="71" t="s">
        <v>59</v>
      </c>
    </row>
    <row r="24" spans="2:14" x14ac:dyDescent="0.35">
      <c r="J24" s="68" t="s">
        <v>97</v>
      </c>
      <c r="K24" s="82" t="s">
        <v>98</v>
      </c>
      <c r="L24" s="68" t="s">
        <v>99</v>
      </c>
      <c r="M24" s="68">
        <v>2019</v>
      </c>
      <c r="N24" s="71" t="s">
        <v>59</v>
      </c>
    </row>
    <row r="25" spans="2:14" x14ac:dyDescent="0.35">
      <c r="J25" s="68" t="s">
        <v>100</v>
      </c>
      <c r="K25" s="82" t="s">
        <v>101</v>
      </c>
      <c r="L25" s="68" t="s">
        <v>102</v>
      </c>
      <c r="M25" s="68">
        <v>2018</v>
      </c>
      <c r="N25" s="68" t="s">
        <v>103</v>
      </c>
    </row>
    <row r="26" spans="2:14" x14ac:dyDescent="0.35">
      <c r="J26" s="68" t="s">
        <v>100</v>
      </c>
      <c r="K26" s="82" t="s">
        <v>104</v>
      </c>
      <c r="L26" s="68" t="s">
        <v>105</v>
      </c>
      <c r="M26" s="68" t="s">
        <v>92</v>
      </c>
      <c r="N26" s="71" t="s">
        <v>59</v>
      </c>
    </row>
    <row r="27" spans="2:14" x14ac:dyDescent="0.35">
      <c r="J27" s="68" t="s">
        <v>106</v>
      </c>
      <c r="K27" s="82" t="s">
        <v>107</v>
      </c>
      <c r="L27" s="68" t="s">
        <v>108</v>
      </c>
      <c r="M27" s="68" t="s">
        <v>92</v>
      </c>
      <c r="N27" s="71" t="s">
        <v>59</v>
      </c>
    </row>
    <row r="28" spans="2:14" x14ac:dyDescent="0.35">
      <c r="J28" s="68" t="s">
        <v>106</v>
      </c>
      <c r="K28" s="83" t="s">
        <v>72</v>
      </c>
      <c r="L28" s="68" t="s">
        <v>109</v>
      </c>
      <c r="M28" s="68">
        <v>2018</v>
      </c>
      <c r="N28" s="71" t="s">
        <v>59</v>
      </c>
    </row>
    <row r="29" spans="2:14" x14ac:dyDescent="0.35">
      <c r="J29" s="68" t="s">
        <v>110</v>
      </c>
      <c r="K29" s="82" t="s">
        <v>78</v>
      </c>
      <c r="L29" s="68" t="s">
        <v>111</v>
      </c>
      <c r="M29" s="68" t="s">
        <v>112</v>
      </c>
      <c r="N29" s="71" t="s">
        <v>59</v>
      </c>
    </row>
    <row r="30" spans="2:14" x14ac:dyDescent="0.35">
      <c r="J30" s="68" t="s">
        <v>113</v>
      </c>
      <c r="K30" s="83" t="s">
        <v>72</v>
      </c>
      <c r="L30" s="68" t="s">
        <v>114</v>
      </c>
      <c r="M30" s="69">
        <v>43525</v>
      </c>
      <c r="N30" s="71" t="s">
        <v>59</v>
      </c>
    </row>
    <row r="31" spans="2:14" x14ac:dyDescent="0.35">
      <c r="J31" s="68" t="s">
        <v>113</v>
      </c>
      <c r="K31" s="82" t="s">
        <v>70</v>
      </c>
      <c r="L31" s="68" t="s">
        <v>115</v>
      </c>
      <c r="M31" s="69">
        <v>43556</v>
      </c>
      <c r="N31" s="71" t="s">
        <v>59</v>
      </c>
    </row>
    <row r="32" spans="2:14" x14ac:dyDescent="0.35">
      <c r="J32" s="68" t="s">
        <v>106</v>
      </c>
      <c r="K32" s="83" t="s">
        <v>72</v>
      </c>
      <c r="L32" s="80" t="s">
        <v>116</v>
      </c>
      <c r="M32" s="68">
        <v>2015</v>
      </c>
      <c r="N32" s="68" t="s">
        <v>117</v>
      </c>
    </row>
    <row r="33" spans="10:14" x14ac:dyDescent="0.35">
      <c r="J33" s="68" t="s">
        <v>118</v>
      </c>
      <c r="K33" s="82" t="s">
        <v>119</v>
      </c>
      <c r="L33" s="68" t="s">
        <v>116</v>
      </c>
      <c r="M33" s="68">
        <v>2014</v>
      </c>
      <c r="N33" s="68" t="s">
        <v>117</v>
      </c>
    </row>
    <row r="34" spans="10:14" x14ac:dyDescent="0.35">
      <c r="J34" s="68" t="s">
        <v>120</v>
      </c>
      <c r="K34" s="82" t="s">
        <v>61</v>
      </c>
      <c r="L34" s="68" t="s">
        <v>116</v>
      </c>
      <c r="M34" s="68" t="s">
        <v>92</v>
      </c>
      <c r="N34" s="68" t="s">
        <v>117</v>
      </c>
    </row>
    <row r="35" spans="10:14" x14ac:dyDescent="0.35">
      <c r="J35" s="68" t="s">
        <v>121</v>
      </c>
      <c r="K35" s="82" t="s">
        <v>122</v>
      </c>
      <c r="L35" s="68" t="s">
        <v>116</v>
      </c>
      <c r="M35" s="68" t="s">
        <v>92</v>
      </c>
      <c r="N35" s="68" t="s">
        <v>117</v>
      </c>
    </row>
    <row r="36" spans="10:14" x14ac:dyDescent="0.35">
      <c r="J36" s="68" t="s">
        <v>123</v>
      </c>
      <c r="K36" s="82" t="s">
        <v>61</v>
      </c>
      <c r="L36" s="68" t="s">
        <v>116</v>
      </c>
      <c r="M36" s="68" t="s">
        <v>92</v>
      </c>
      <c r="N36" s="68" t="s">
        <v>117</v>
      </c>
    </row>
    <row r="37" spans="10:14" x14ac:dyDescent="0.35">
      <c r="J37" s="68" t="s">
        <v>123</v>
      </c>
      <c r="K37" s="82" t="s">
        <v>104</v>
      </c>
      <c r="L37" s="68" t="s">
        <v>116</v>
      </c>
      <c r="M37" s="68" t="s">
        <v>92</v>
      </c>
      <c r="N37" s="68" t="s">
        <v>117</v>
      </c>
    </row>
    <row r="38" spans="10:14" x14ac:dyDescent="0.35">
      <c r="J38" s="68" t="s">
        <v>123</v>
      </c>
      <c r="K38" s="82" t="s">
        <v>70</v>
      </c>
      <c r="L38" s="68" t="s">
        <v>116</v>
      </c>
      <c r="M38" s="68" t="s">
        <v>92</v>
      </c>
      <c r="N38" s="68" t="s">
        <v>117</v>
      </c>
    </row>
    <row r="39" spans="10:14" x14ac:dyDescent="0.35">
      <c r="J39" s="68" t="s">
        <v>124</v>
      </c>
      <c r="K39" s="83" t="s">
        <v>57</v>
      </c>
      <c r="L39" s="68" t="s">
        <v>116</v>
      </c>
      <c r="M39" s="68" t="s">
        <v>92</v>
      </c>
      <c r="N39" s="68" t="s">
        <v>117</v>
      </c>
    </row>
    <row r="40" spans="10:14" x14ac:dyDescent="0.35">
      <c r="J40" s="68" t="s">
        <v>125</v>
      </c>
      <c r="K40" s="82" t="s">
        <v>78</v>
      </c>
      <c r="L40" s="68" t="s">
        <v>126</v>
      </c>
      <c r="M40" s="89">
        <v>42552</v>
      </c>
      <c r="N40" s="68" t="s">
        <v>117</v>
      </c>
    </row>
    <row r="41" spans="10:14" x14ac:dyDescent="0.35">
      <c r="J41" s="68" t="s">
        <v>127</v>
      </c>
      <c r="K41" s="82" t="s">
        <v>128</v>
      </c>
      <c r="L41" s="68" t="s">
        <v>129</v>
      </c>
      <c r="M41" s="89">
        <v>42552</v>
      </c>
      <c r="N41" s="68" t="s">
        <v>117</v>
      </c>
    </row>
    <row r="42" spans="10:14" x14ac:dyDescent="0.35">
      <c r="J42" s="68" t="s">
        <v>130</v>
      </c>
      <c r="K42" s="82" t="s">
        <v>67</v>
      </c>
      <c r="L42" s="70" t="s">
        <v>131</v>
      </c>
      <c r="M42" s="89">
        <v>42552</v>
      </c>
      <c r="N42" s="68" t="s">
        <v>117</v>
      </c>
    </row>
    <row r="43" spans="10:14" x14ac:dyDescent="0.35">
      <c r="J43" s="68" t="s">
        <v>132</v>
      </c>
      <c r="K43" s="82" t="s">
        <v>133</v>
      </c>
      <c r="L43" s="68" t="s">
        <v>134</v>
      </c>
      <c r="M43" s="89">
        <v>42552</v>
      </c>
      <c r="N43" s="68" t="s">
        <v>117</v>
      </c>
    </row>
    <row r="44" spans="10:14" x14ac:dyDescent="0.35">
      <c r="J44" s="68" t="s">
        <v>132</v>
      </c>
      <c r="K44" s="82" t="s">
        <v>133</v>
      </c>
      <c r="L44" s="68" t="s">
        <v>135</v>
      </c>
      <c r="M44" s="89">
        <v>42552</v>
      </c>
      <c r="N44" s="68" t="s">
        <v>117</v>
      </c>
    </row>
    <row r="45" spans="10:14" x14ac:dyDescent="0.35">
      <c r="J45" s="68" t="s">
        <v>136</v>
      </c>
      <c r="K45" s="82" t="s">
        <v>104</v>
      </c>
      <c r="L45" s="68" t="s">
        <v>137</v>
      </c>
      <c r="M45" s="89">
        <v>42552</v>
      </c>
      <c r="N45" s="68" t="s">
        <v>117</v>
      </c>
    </row>
    <row r="46" spans="10:14" x14ac:dyDescent="0.35">
      <c r="J46" s="68" t="s">
        <v>138</v>
      </c>
      <c r="K46" s="82" t="s">
        <v>67</v>
      </c>
      <c r="L46" s="68" t="s">
        <v>139</v>
      </c>
      <c r="M46" s="89">
        <v>42552</v>
      </c>
      <c r="N46" s="68" t="s">
        <v>117</v>
      </c>
    </row>
    <row r="47" spans="10:14" x14ac:dyDescent="0.35">
      <c r="J47" s="85" t="s">
        <v>143</v>
      </c>
      <c r="K47" s="85" t="s">
        <v>78</v>
      </c>
      <c r="L47" s="90" t="s">
        <v>181</v>
      </c>
      <c r="M47" s="91">
        <v>42552</v>
      </c>
      <c r="N47" s="68" t="s">
        <v>117</v>
      </c>
    </row>
    <row r="48" spans="10:14" x14ac:dyDescent="0.35">
      <c r="J48" s="85" t="s">
        <v>142</v>
      </c>
      <c r="K48" s="85" t="s">
        <v>128</v>
      </c>
      <c r="L48" s="86" t="s">
        <v>182</v>
      </c>
      <c r="M48" s="91">
        <v>42552</v>
      </c>
      <c r="N48" s="68" t="s">
        <v>117</v>
      </c>
    </row>
    <row r="49" spans="10:14" x14ac:dyDescent="0.35">
      <c r="J49" s="85" t="s">
        <v>142</v>
      </c>
      <c r="K49" s="85" t="s">
        <v>78</v>
      </c>
      <c r="L49" s="86" t="s">
        <v>183</v>
      </c>
      <c r="M49" s="91">
        <v>42552</v>
      </c>
      <c r="N49" s="68" t="s">
        <v>117</v>
      </c>
    </row>
    <row r="50" spans="10:14" x14ac:dyDescent="0.35">
      <c r="J50" s="86" t="s">
        <v>124</v>
      </c>
      <c r="K50" s="86" t="s">
        <v>184</v>
      </c>
      <c r="L50" s="86" t="s">
        <v>185</v>
      </c>
      <c r="M50" s="91">
        <v>42552</v>
      </c>
      <c r="N50" s="68" t="s">
        <v>117</v>
      </c>
    </row>
    <row r="51" spans="10:14" x14ac:dyDescent="0.35">
      <c r="J51" s="87" t="s">
        <v>90</v>
      </c>
      <c r="K51" s="87" t="s">
        <v>140</v>
      </c>
      <c r="L51" s="87" t="s">
        <v>186</v>
      </c>
      <c r="M51" s="88">
        <v>43252</v>
      </c>
      <c r="N51" s="68" t="s">
        <v>117</v>
      </c>
    </row>
    <row r="52" spans="10:14" x14ac:dyDescent="0.35">
      <c r="J52" s="87" t="s">
        <v>90</v>
      </c>
      <c r="K52" s="87" t="s">
        <v>187</v>
      </c>
      <c r="L52" s="87" t="s">
        <v>186</v>
      </c>
      <c r="M52" s="88">
        <v>43252</v>
      </c>
      <c r="N52" s="68" t="s">
        <v>117</v>
      </c>
    </row>
    <row r="53" spans="10:14" x14ac:dyDescent="0.35">
      <c r="J53" s="87" t="s">
        <v>188</v>
      </c>
      <c r="K53" s="87" t="s">
        <v>189</v>
      </c>
      <c r="L53" s="87" t="s">
        <v>186</v>
      </c>
      <c r="M53" s="88">
        <v>43221</v>
      </c>
      <c r="N53" s="68" t="s">
        <v>117</v>
      </c>
    </row>
    <row r="54" spans="10:14" x14ac:dyDescent="0.35">
      <c r="J54" s="87" t="s">
        <v>188</v>
      </c>
      <c r="K54" s="87" t="s">
        <v>190</v>
      </c>
      <c r="L54" s="87" t="s">
        <v>186</v>
      </c>
      <c r="M54" s="88">
        <v>43221</v>
      </c>
      <c r="N54" s="68" t="s">
        <v>117</v>
      </c>
    </row>
    <row r="55" spans="10:14" x14ac:dyDescent="0.35">
      <c r="J55" s="87" t="s">
        <v>94</v>
      </c>
      <c r="K55" s="87" t="s">
        <v>64</v>
      </c>
      <c r="L55" s="87" t="s">
        <v>186</v>
      </c>
      <c r="M55" s="88">
        <v>43221</v>
      </c>
      <c r="N55" s="68" t="s">
        <v>117</v>
      </c>
    </row>
    <row r="56" spans="10:14" x14ac:dyDescent="0.35">
      <c r="J56" s="87" t="s">
        <v>94</v>
      </c>
      <c r="K56" s="87" t="s">
        <v>191</v>
      </c>
      <c r="L56" s="87" t="s">
        <v>186</v>
      </c>
      <c r="M56" s="88">
        <v>43221</v>
      </c>
      <c r="N56" s="68" t="s">
        <v>117</v>
      </c>
    </row>
    <row r="57" spans="10:14" x14ac:dyDescent="0.35">
      <c r="J57" s="87" t="s">
        <v>94</v>
      </c>
      <c r="K57" s="87" t="s">
        <v>67</v>
      </c>
      <c r="L57" s="87" t="s">
        <v>192</v>
      </c>
      <c r="M57" s="88">
        <v>43221</v>
      </c>
      <c r="N57" s="68" t="s">
        <v>117</v>
      </c>
    </row>
    <row r="58" spans="10:14" x14ac:dyDescent="0.35">
      <c r="J58" s="87" t="s">
        <v>193</v>
      </c>
      <c r="K58" s="87" t="s">
        <v>141</v>
      </c>
      <c r="L58" s="87" t="s">
        <v>186</v>
      </c>
      <c r="M58" s="88">
        <v>43132</v>
      </c>
      <c r="N58" s="68" t="s">
        <v>117</v>
      </c>
    </row>
    <row r="59" spans="10:14" x14ac:dyDescent="0.35">
      <c r="J59" s="87" t="s">
        <v>193</v>
      </c>
      <c r="K59" s="87" t="s">
        <v>128</v>
      </c>
      <c r="L59" s="87" t="s">
        <v>192</v>
      </c>
      <c r="M59" s="88">
        <v>43132</v>
      </c>
      <c r="N59" s="68" t="s">
        <v>117</v>
      </c>
    </row>
    <row r="60" spans="10:14" x14ac:dyDescent="0.35">
      <c r="J60" s="87" t="s">
        <v>106</v>
      </c>
      <c r="K60" s="87" t="s">
        <v>133</v>
      </c>
      <c r="L60" s="87" t="s">
        <v>186</v>
      </c>
      <c r="M60" s="88">
        <v>43252</v>
      </c>
      <c r="N60" s="68" t="s">
        <v>117</v>
      </c>
    </row>
    <row r="61" spans="10:14" x14ac:dyDescent="0.35">
      <c r="J61" s="87" t="s">
        <v>110</v>
      </c>
      <c r="K61" s="87" t="s">
        <v>189</v>
      </c>
      <c r="L61" s="87" t="s">
        <v>186</v>
      </c>
      <c r="M61" s="88">
        <v>43221</v>
      </c>
      <c r="N61" s="68" t="s">
        <v>117</v>
      </c>
    </row>
    <row r="62" spans="10:14" x14ac:dyDescent="0.35">
      <c r="J62" s="87" t="s">
        <v>110</v>
      </c>
      <c r="K62" s="87" t="s">
        <v>190</v>
      </c>
      <c r="L62" s="87" t="s">
        <v>194</v>
      </c>
      <c r="M62" s="88">
        <v>43221</v>
      </c>
      <c r="N62" s="68" t="s">
        <v>117</v>
      </c>
    </row>
    <row r="63" spans="10:14" x14ac:dyDescent="0.35">
      <c r="J63" s="87" t="s">
        <v>195</v>
      </c>
      <c r="K63" s="87" t="s">
        <v>67</v>
      </c>
      <c r="L63" s="87" t="s">
        <v>192</v>
      </c>
      <c r="M63" s="88">
        <v>43160</v>
      </c>
      <c r="N63" s="68" t="s">
        <v>117</v>
      </c>
    </row>
    <row r="64" spans="10:14" x14ac:dyDescent="0.35">
      <c r="J64" s="87" t="s">
        <v>196</v>
      </c>
      <c r="K64" s="87" t="s">
        <v>104</v>
      </c>
      <c r="L64" s="87" t="s">
        <v>192</v>
      </c>
      <c r="M64" s="88">
        <v>43191</v>
      </c>
      <c r="N64" s="68" t="s">
        <v>117</v>
      </c>
    </row>
    <row r="65" spans="10:14" x14ac:dyDescent="0.35">
      <c r="J65" s="87" t="s">
        <v>196</v>
      </c>
      <c r="K65" s="87" t="s">
        <v>61</v>
      </c>
      <c r="L65" s="87" t="s">
        <v>192</v>
      </c>
      <c r="M65" s="88">
        <v>43191</v>
      </c>
      <c r="N65" s="68" t="s">
        <v>117</v>
      </c>
    </row>
    <row r="66" spans="10:14" x14ac:dyDescent="0.35">
      <c r="J66" s="87" t="s">
        <v>196</v>
      </c>
      <c r="K66" s="87" t="s">
        <v>140</v>
      </c>
      <c r="L66" s="87" t="s">
        <v>192</v>
      </c>
      <c r="M66" s="88">
        <v>43191</v>
      </c>
      <c r="N66" s="68" t="s">
        <v>117</v>
      </c>
    </row>
    <row r="67" spans="10:14" x14ac:dyDescent="0.35">
      <c r="J67" s="87" t="s">
        <v>197</v>
      </c>
      <c r="K67" s="87" t="s">
        <v>128</v>
      </c>
      <c r="L67" s="87" t="s">
        <v>192</v>
      </c>
      <c r="M67" s="88">
        <v>43191</v>
      </c>
      <c r="N67" s="68" t="s">
        <v>117</v>
      </c>
    </row>
    <row r="68" spans="10:14" x14ac:dyDescent="0.35">
      <c r="J68" s="87" t="s">
        <v>197</v>
      </c>
      <c r="K68" s="87" t="s">
        <v>141</v>
      </c>
      <c r="L68" s="87" t="s">
        <v>192</v>
      </c>
      <c r="M68" s="88">
        <v>43191</v>
      </c>
      <c r="N68" s="68" t="s">
        <v>117</v>
      </c>
    </row>
    <row r="69" spans="10:14" x14ac:dyDescent="0.35">
      <c r="J69" s="87" t="s">
        <v>197</v>
      </c>
      <c r="K69" s="87" t="s">
        <v>78</v>
      </c>
      <c r="L69" s="87" t="s">
        <v>192</v>
      </c>
      <c r="M69" s="88">
        <v>43191</v>
      </c>
      <c r="N69" s="68" t="s">
        <v>117</v>
      </c>
    </row>
    <row r="70" spans="10:14" x14ac:dyDescent="0.35">
      <c r="J70" s="67"/>
      <c r="K70" s="67"/>
      <c r="L70" s="67"/>
      <c r="M70" s="67"/>
      <c r="N70" s="67"/>
    </row>
    <row r="71" spans="10:14" x14ac:dyDescent="0.35">
      <c r="J71" s="67"/>
      <c r="K71" s="67"/>
      <c r="L71" s="67"/>
      <c r="M71" s="67"/>
      <c r="N71" s="67"/>
    </row>
    <row r="72" spans="10:14" x14ac:dyDescent="0.35">
      <c r="J72" s="67"/>
      <c r="K72" s="67"/>
      <c r="L72" s="67"/>
      <c r="M72" s="67"/>
      <c r="N72" s="67"/>
    </row>
    <row r="73" spans="10:14" x14ac:dyDescent="0.35">
      <c r="J73" s="67"/>
      <c r="K73" s="67"/>
      <c r="L73" s="67"/>
      <c r="M73" s="67"/>
      <c r="N73" s="67"/>
    </row>
    <row r="74" spans="10:14" x14ac:dyDescent="0.35">
      <c r="J74" s="67"/>
      <c r="K74" s="67"/>
      <c r="L74" s="67"/>
      <c r="M74" s="67"/>
      <c r="N74" s="67"/>
    </row>
    <row r="75" spans="10:14" x14ac:dyDescent="0.35">
      <c r="J75" s="67"/>
      <c r="K75" s="67"/>
      <c r="L75" s="67"/>
      <c r="M75" s="67"/>
      <c r="N75" s="67"/>
    </row>
    <row r="76" spans="10:14" x14ac:dyDescent="0.35">
      <c r="J76" s="67"/>
      <c r="K76" s="67"/>
      <c r="L76" s="67"/>
      <c r="M76" s="67"/>
      <c r="N76" s="67"/>
    </row>
    <row r="77" spans="10:14" x14ac:dyDescent="0.35">
      <c r="J77" s="67"/>
      <c r="K77" s="67"/>
      <c r="L77" s="67"/>
      <c r="M77" s="67"/>
      <c r="N77" s="67"/>
    </row>
    <row r="78" spans="10:14" x14ac:dyDescent="0.35">
      <c r="J78" s="67"/>
      <c r="K78" s="67"/>
      <c r="L78" s="67"/>
      <c r="M78" s="67"/>
      <c r="N78" s="67"/>
    </row>
    <row r="79" spans="10:14" x14ac:dyDescent="0.35">
      <c r="J79" s="67"/>
      <c r="K79" s="67"/>
      <c r="L79" s="67"/>
      <c r="M79" s="67"/>
      <c r="N79" s="67"/>
    </row>
    <row r="80" spans="10:14" x14ac:dyDescent="0.35">
      <c r="J80" s="67"/>
      <c r="K80" s="67"/>
      <c r="L80" s="67"/>
      <c r="M80" s="67"/>
      <c r="N80" s="67"/>
    </row>
    <row r="81" spans="10:14" x14ac:dyDescent="0.35">
      <c r="J81" s="67"/>
      <c r="K81" s="67"/>
      <c r="L81" s="67"/>
      <c r="M81" s="67"/>
      <c r="N81" s="67"/>
    </row>
    <row r="82" spans="10:14" x14ac:dyDescent="0.35">
      <c r="J82" s="66"/>
      <c r="K82" s="67"/>
      <c r="L82" s="67"/>
      <c r="M82" s="67"/>
    </row>
    <row r="83" spans="10:14" x14ac:dyDescent="0.35">
      <c r="J83" s="66"/>
      <c r="K83" s="67"/>
      <c r="L83" s="67"/>
      <c r="M83" s="67"/>
    </row>
    <row r="84" spans="10:14" x14ac:dyDescent="0.35">
      <c r="J84" s="66"/>
      <c r="K84" s="67"/>
      <c r="L84" s="67"/>
      <c r="M84" s="67"/>
    </row>
    <row r="85" spans="10:14" x14ac:dyDescent="0.35">
      <c r="J85" s="66"/>
      <c r="K85" s="67"/>
      <c r="L85" s="67"/>
      <c r="M85" s="67"/>
    </row>
    <row r="86" spans="10:14" x14ac:dyDescent="0.35">
      <c r="J86" s="66"/>
      <c r="K86" s="67"/>
      <c r="L86" s="67"/>
      <c r="M86" s="67"/>
    </row>
    <row r="87" spans="10:14" x14ac:dyDescent="0.35">
      <c r="J87" s="66"/>
      <c r="K87" s="67"/>
      <c r="L87" s="67"/>
      <c r="M87" s="67"/>
    </row>
    <row r="88" spans="10:14" x14ac:dyDescent="0.35">
      <c r="J88" s="66"/>
      <c r="K88" s="67"/>
      <c r="L88" s="67"/>
      <c r="M88" s="67"/>
    </row>
    <row r="89" spans="10:14" x14ac:dyDescent="0.35">
      <c r="J89" s="66"/>
      <c r="K89" s="67"/>
      <c r="L89" s="67"/>
      <c r="M89" s="67"/>
    </row>
    <row r="90" spans="10:14" x14ac:dyDescent="0.35">
      <c r="J90" s="66"/>
      <c r="K90" s="67"/>
      <c r="L90" s="67"/>
      <c r="M90" s="67"/>
    </row>
    <row r="91" spans="10:14" x14ac:dyDescent="0.35">
      <c r="J91" s="66"/>
      <c r="K91" s="67"/>
      <c r="L91" s="67"/>
      <c r="M91" s="67"/>
    </row>
    <row r="92" spans="10:14" x14ac:dyDescent="0.35">
      <c r="J92" s="66"/>
      <c r="K92" s="67"/>
      <c r="L92" s="67"/>
      <c r="M92" s="67"/>
    </row>
    <row r="93" spans="10:14" x14ac:dyDescent="0.35">
      <c r="J93" s="66"/>
      <c r="K93" s="67"/>
      <c r="L93" s="67"/>
      <c r="M93" s="67"/>
    </row>
    <row r="94" spans="10:14" x14ac:dyDescent="0.35">
      <c r="J94" s="66"/>
      <c r="K94" s="67"/>
      <c r="L94" s="67"/>
      <c r="M94" s="67"/>
    </row>
    <row r="95" spans="10:14" x14ac:dyDescent="0.35">
      <c r="J95" s="66"/>
      <c r="K95" s="67"/>
      <c r="L95" s="67"/>
      <c r="M95" s="67"/>
    </row>
    <row r="96" spans="10:14" x14ac:dyDescent="0.35">
      <c r="J96" s="66"/>
      <c r="K96" s="67"/>
      <c r="L96" s="67"/>
      <c r="M96" s="67"/>
    </row>
    <row r="97" spans="10:13" x14ac:dyDescent="0.35">
      <c r="J97" s="66"/>
      <c r="K97" s="67"/>
      <c r="L97" s="67"/>
      <c r="M97" s="67"/>
    </row>
    <row r="98" spans="10:13" x14ac:dyDescent="0.35">
      <c r="J98" s="66"/>
      <c r="K98" s="67"/>
      <c r="L98" s="67"/>
      <c r="M98" s="67"/>
    </row>
    <row r="99" spans="10:13" x14ac:dyDescent="0.35">
      <c r="J99" s="66"/>
      <c r="K99" s="67"/>
      <c r="L99" s="67"/>
      <c r="M99" s="67"/>
    </row>
    <row r="100" spans="10:13" x14ac:dyDescent="0.35">
      <c r="J100" s="66"/>
      <c r="K100" s="67"/>
      <c r="L100" s="67"/>
      <c r="M100" s="67"/>
    </row>
    <row r="101" spans="10:13" x14ac:dyDescent="0.35">
      <c r="J101" s="66"/>
      <c r="K101" s="67"/>
      <c r="L101" s="67"/>
      <c r="M101" s="67"/>
    </row>
    <row r="102" spans="10:13" x14ac:dyDescent="0.35">
      <c r="J102" s="66"/>
      <c r="K102" s="67"/>
      <c r="L102" s="67"/>
      <c r="M102" s="67"/>
    </row>
    <row r="103" spans="10:13" x14ac:dyDescent="0.35">
      <c r="J103" s="66"/>
      <c r="K103" s="67"/>
      <c r="L103" s="67"/>
      <c r="M103" s="67"/>
    </row>
    <row r="104" spans="10:13" x14ac:dyDescent="0.35">
      <c r="J104" s="66"/>
      <c r="K104" s="67"/>
      <c r="L104" s="67"/>
      <c r="M104" s="67"/>
    </row>
    <row r="105" spans="10:13" x14ac:dyDescent="0.35">
      <c r="J105" s="66"/>
      <c r="K105" s="67"/>
      <c r="L105" s="67"/>
      <c r="M105" s="67"/>
    </row>
    <row r="106" spans="10:13" x14ac:dyDescent="0.35">
      <c r="J106" s="66"/>
      <c r="K106" s="67"/>
      <c r="L106" s="67"/>
      <c r="M106" s="67"/>
    </row>
    <row r="107" spans="10:13" x14ac:dyDescent="0.35">
      <c r="J107" s="66"/>
      <c r="K107" s="67"/>
      <c r="L107" s="67"/>
      <c r="M107" s="67"/>
    </row>
    <row r="108" spans="10:13" x14ac:dyDescent="0.35">
      <c r="J108" s="66"/>
      <c r="K108" s="67"/>
      <c r="L108" s="67"/>
      <c r="M108" s="67"/>
    </row>
    <row r="109" spans="10:13" x14ac:dyDescent="0.35">
      <c r="J109" s="66"/>
      <c r="K109" s="67"/>
      <c r="L109" s="67"/>
      <c r="M109" s="67"/>
    </row>
    <row r="110" spans="10:13" x14ac:dyDescent="0.35">
      <c r="J110" s="66"/>
      <c r="K110" s="67"/>
      <c r="L110" s="67"/>
      <c r="M110" s="67"/>
    </row>
    <row r="111" spans="10:13" x14ac:dyDescent="0.35">
      <c r="J111" s="66"/>
      <c r="K111" s="67"/>
      <c r="L111" s="67"/>
      <c r="M111" s="67"/>
    </row>
    <row r="112" spans="10:13" x14ac:dyDescent="0.35">
      <c r="J112" s="66"/>
      <c r="K112" s="67"/>
      <c r="L112" s="67"/>
      <c r="M112" s="67"/>
    </row>
    <row r="113" spans="10:13" x14ac:dyDescent="0.35">
      <c r="J113" s="66"/>
      <c r="K113" s="67"/>
      <c r="L113" s="67"/>
      <c r="M113" s="67"/>
    </row>
    <row r="114" spans="10:13" x14ac:dyDescent="0.35">
      <c r="J114" s="66"/>
      <c r="K114" s="67"/>
      <c r="L114" s="67"/>
      <c r="M114" s="67"/>
    </row>
    <row r="115" spans="10:13" x14ac:dyDescent="0.35">
      <c r="J115" s="66"/>
      <c r="K115" s="67"/>
      <c r="L115" s="67"/>
      <c r="M115" s="67"/>
    </row>
    <row r="116" spans="10:13" x14ac:dyDescent="0.35">
      <c r="J116" s="66"/>
      <c r="K116" s="67"/>
      <c r="L116" s="67"/>
      <c r="M116" s="67"/>
    </row>
    <row r="117" spans="10:13" x14ac:dyDescent="0.35">
      <c r="J117" s="66"/>
      <c r="K117" s="67"/>
      <c r="L117" s="67"/>
      <c r="M117" s="67"/>
    </row>
    <row r="118" spans="10:13" x14ac:dyDescent="0.35">
      <c r="J118" s="66"/>
      <c r="K118" s="67"/>
      <c r="L118" s="67"/>
      <c r="M118" s="67"/>
    </row>
    <row r="119" spans="10:13" x14ac:dyDescent="0.35">
      <c r="J119" s="66"/>
      <c r="K119" s="67"/>
      <c r="L119" s="67"/>
      <c r="M119" s="67"/>
    </row>
    <row r="120" spans="10:13" x14ac:dyDescent="0.35">
      <c r="J120" s="66"/>
      <c r="K120" s="67"/>
      <c r="L120" s="67"/>
      <c r="M120" s="67"/>
    </row>
    <row r="121" spans="10:13" x14ac:dyDescent="0.35">
      <c r="J121" s="66"/>
      <c r="K121" s="67"/>
      <c r="L121" s="67"/>
      <c r="M121" s="67"/>
    </row>
    <row r="122" spans="10:13" x14ac:dyDescent="0.35">
      <c r="J122" s="66"/>
      <c r="K122" s="67"/>
      <c r="L122" s="67"/>
      <c r="M122" s="67"/>
    </row>
    <row r="123" spans="10:13" x14ac:dyDescent="0.35">
      <c r="J123" s="66"/>
      <c r="K123" s="67"/>
      <c r="L123" s="67"/>
      <c r="M123" s="67"/>
    </row>
    <row r="124" spans="10:13" x14ac:dyDescent="0.35">
      <c r="J124" s="66"/>
      <c r="K124" s="67"/>
      <c r="L124" s="67"/>
      <c r="M124" s="67"/>
    </row>
    <row r="125" spans="10:13" x14ac:dyDescent="0.35">
      <c r="J125" s="66"/>
      <c r="K125" s="67"/>
      <c r="L125" s="67"/>
      <c r="M125" s="67"/>
    </row>
    <row r="126" spans="10:13" x14ac:dyDescent="0.35">
      <c r="J126" s="66"/>
      <c r="K126" s="67"/>
      <c r="L126" s="67"/>
      <c r="M126" s="67"/>
    </row>
    <row r="127" spans="10:13" x14ac:dyDescent="0.35">
      <c r="J127" s="66"/>
      <c r="K127" s="67"/>
      <c r="L127" s="67"/>
      <c r="M127" s="67"/>
    </row>
    <row r="128" spans="10:13" x14ac:dyDescent="0.35">
      <c r="J128" s="66"/>
      <c r="K128" s="67"/>
      <c r="L128" s="67"/>
      <c r="M128" s="67"/>
    </row>
    <row r="129" spans="10:13" x14ac:dyDescent="0.35">
      <c r="J129" s="66"/>
      <c r="K129" s="67"/>
      <c r="L129" s="67"/>
      <c r="M129" s="67"/>
    </row>
    <row r="130" spans="10:13" x14ac:dyDescent="0.35">
      <c r="J130" s="66"/>
      <c r="K130" s="67"/>
      <c r="L130" s="67"/>
      <c r="M130" s="67"/>
    </row>
    <row r="131" spans="10:13" x14ac:dyDescent="0.35">
      <c r="J131" s="66"/>
      <c r="K131" s="67"/>
      <c r="L131" s="67"/>
      <c r="M131" s="67"/>
    </row>
    <row r="132" spans="10:13" x14ac:dyDescent="0.35">
      <c r="J132" s="66"/>
      <c r="K132" s="67"/>
      <c r="L132" s="67"/>
      <c r="M132" s="67"/>
    </row>
    <row r="133" spans="10:13" x14ac:dyDescent="0.35">
      <c r="J133" s="66"/>
      <c r="K133" s="67"/>
      <c r="L133" s="67"/>
      <c r="M133" s="67"/>
    </row>
    <row r="134" spans="10:13" x14ac:dyDescent="0.35">
      <c r="J134" s="66"/>
      <c r="K134" s="67"/>
      <c r="L134" s="67"/>
      <c r="M134" s="67"/>
    </row>
    <row r="135" spans="10:13" x14ac:dyDescent="0.35">
      <c r="J135" s="66"/>
      <c r="K135" s="67"/>
      <c r="L135" s="67"/>
      <c r="M135" s="67"/>
    </row>
    <row r="136" spans="10:13" x14ac:dyDescent="0.35">
      <c r="J136" s="66"/>
      <c r="K136" s="67"/>
      <c r="L136" s="67"/>
      <c r="M136" s="67"/>
    </row>
    <row r="137" spans="10:13" x14ac:dyDescent="0.35">
      <c r="J137" s="66"/>
      <c r="K137" s="67"/>
      <c r="L137" s="67"/>
      <c r="M137" s="67"/>
    </row>
    <row r="138" spans="10:13" x14ac:dyDescent="0.35">
      <c r="J138" s="66"/>
      <c r="K138" s="67"/>
      <c r="L138" s="67"/>
      <c r="M138" s="67"/>
    </row>
    <row r="139" spans="10:13" x14ac:dyDescent="0.35">
      <c r="J139" s="66"/>
      <c r="K139" s="67"/>
      <c r="L139" s="67"/>
      <c r="M139" s="67"/>
    </row>
    <row r="140" spans="10:13" x14ac:dyDescent="0.35">
      <c r="J140" s="66"/>
      <c r="K140" s="67"/>
      <c r="L140" s="67"/>
      <c r="M140" s="67"/>
    </row>
    <row r="141" spans="10:13" x14ac:dyDescent="0.35">
      <c r="J141" s="66"/>
      <c r="K141" s="67"/>
      <c r="L141" s="67"/>
      <c r="M141" s="67"/>
    </row>
    <row r="142" spans="10:13" x14ac:dyDescent="0.35">
      <c r="J142" s="66"/>
      <c r="K142" s="67"/>
      <c r="L142" s="67"/>
      <c r="M142" s="67"/>
    </row>
    <row r="143" spans="10:13" x14ac:dyDescent="0.35">
      <c r="J143" s="66"/>
      <c r="K143" s="67"/>
      <c r="L143" s="67"/>
      <c r="M143" s="67"/>
    </row>
    <row r="144" spans="10:13" x14ac:dyDescent="0.35">
      <c r="J144" s="66"/>
      <c r="K144" s="67"/>
      <c r="L144" s="67"/>
      <c r="M144" s="67"/>
    </row>
    <row r="145" spans="10:13" x14ac:dyDescent="0.35">
      <c r="J145" s="66"/>
      <c r="K145" s="67"/>
      <c r="L145" s="67"/>
      <c r="M145" s="67"/>
    </row>
    <row r="146" spans="10:13" x14ac:dyDescent="0.35">
      <c r="J146" s="66"/>
      <c r="K146" s="67"/>
      <c r="L146" s="67"/>
      <c r="M146" s="67"/>
    </row>
    <row r="147" spans="10:13" x14ac:dyDescent="0.35">
      <c r="J147" s="66"/>
      <c r="K147" s="67"/>
      <c r="L147" s="67"/>
      <c r="M147" s="67"/>
    </row>
    <row r="148" spans="10:13" x14ac:dyDescent="0.35">
      <c r="J148" s="66"/>
      <c r="K148" s="67"/>
      <c r="L148" s="67"/>
      <c r="M148" s="67"/>
    </row>
    <row r="149" spans="10:13" x14ac:dyDescent="0.35">
      <c r="J149" s="66"/>
      <c r="K149" s="67"/>
      <c r="L149" s="67"/>
      <c r="M149" s="67"/>
    </row>
    <row r="150" spans="10:13" x14ac:dyDescent="0.35">
      <c r="J150" s="66"/>
      <c r="K150" s="67"/>
      <c r="L150" s="67"/>
      <c r="M150" s="67"/>
    </row>
    <row r="151" spans="10:13" x14ac:dyDescent="0.35">
      <c r="J151" s="66"/>
      <c r="K151" s="67"/>
      <c r="L151" s="67"/>
      <c r="M151" s="67"/>
    </row>
    <row r="152" spans="10:13" x14ac:dyDescent="0.35">
      <c r="J152" s="66"/>
      <c r="K152" s="67"/>
      <c r="L152" s="67"/>
      <c r="M152" s="67"/>
    </row>
    <row r="153" spans="10:13" x14ac:dyDescent="0.35">
      <c r="J153" s="66"/>
      <c r="K153" s="67"/>
      <c r="L153" s="67"/>
      <c r="M153" s="67"/>
    </row>
    <row r="154" spans="10:13" x14ac:dyDescent="0.35">
      <c r="J154" s="66"/>
      <c r="K154" s="67"/>
      <c r="L154" s="67"/>
      <c r="M154" s="67"/>
    </row>
    <row r="155" spans="10:13" x14ac:dyDescent="0.35">
      <c r="J155" s="66"/>
      <c r="K155" s="67"/>
      <c r="L155" s="67"/>
      <c r="M155" s="67"/>
    </row>
    <row r="156" spans="10:13" x14ac:dyDescent="0.35">
      <c r="J156" s="66"/>
      <c r="K156" s="67"/>
      <c r="L156" s="67"/>
      <c r="M156" s="67"/>
    </row>
    <row r="157" spans="10:13" x14ac:dyDescent="0.35">
      <c r="J157" s="66"/>
      <c r="K157" s="67"/>
      <c r="L157" s="67"/>
      <c r="M157" s="67"/>
    </row>
    <row r="158" spans="10:13" x14ac:dyDescent="0.35">
      <c r="J158" s="66"/>
      <c r="K158" s="67"/>
      <c r="L158" s="67"/>
      <c r="M158" s="67"/>
    </row>
    <row r="159" spans="10:13" x14ac:dyDescent="0.35">
      <c r="J159" s="66"/>
      <c r="K159" s="67"/>
      <c r="L159" s="67"/>
      <c r="M159" s="67"/>
    </row>
    <row r="160" spans="10:13" x14ac:dyDescent="0.35">
      <c r="J160" s="66"/>
      <c r="K160" s="67"/>
      <c r="L160" s="67"/>
      <c r="M160" s="67"/>
    </row>
    <row r="161" spans="10:13" x14ac:dyDescent="0.35">
      <c r="J161" s="66"/>
      <c r="K161" s="67"/>
      <c r="L161" s="67"/>
      <c r="M161" s="67"/>
    </row>
    <row r="162" spans="10:13" x14ac:dyDescent="0.35">
      <c r="J162" s="66"/>
      <c r="K162" s="67"/>
      <c r="L162" s="67"/>
      <c r="M162" s="67"/>
    </row>
    <row r="163" spans="10:13" x14ac:dyDescent="0.35">
      <c r="J163" s="66"/>
      <c r="K163" s="67"/>
      <c r="L163" s="67"/>
      <c r="M163" s="67"/>
    </row>
    <row r="164" spans="10:13" x14ac:dyDescent="0.35">
      <c r="J164" s="66"/>
      <c r="K164" s="67"/>
      <c r="L164" s="67"/>
      <c r="M164" s="67"/>
    </row>
    <row r="165" spans="10:13" x14ac:dyDescent="0.35">
      <c r="J165" s="66"/>
      <c r="K165" s="67"/>
      <c r="L165" s="67"/>
      <c r="M165" s="67"/>
    </row>
    <row r="166" spans="10:13" x14ac:dyDescent="0.35">
      <c r="J166" s="66"/>
      <c r="K166" s="67"/>
      <c r="L166" s="67"/>
      <c r="M166" s="67"/>
    </row>
    <row r="167" spans="10:13" x14ac:dyDescent="0.35">
      <c r="J167" s="66"/>
      <c r="K167" s="67"/>
      <c r="L167" s="67"/>
      <c r="M167" s="67"/>
    </row>
    <row r="168" spans="10:13" x14ac:dyDescent="0.35">
      <c r="J168" s="66"/>
      <c r="K168" s="67"/>
      <c r="L168" s="67"/>
      <c r="M168" s="67"/>
    </row>
    <row r="169" spans="10:13" x14ac:dyDescent="0.35">
      <c r="J169" s="66"/>
      <c r="K169" s="67"/>
      <c r="L169" s="67"/>
      <c r="M169" s="67"/>
    </row>
    <row r="170" spans="10:13" x14ac:dyDescent="0.35">
      <c r="J170" s="66"/>
      <c r="K170" s="67"/>
      <c r="L170" s="67"/>
      <c r="M170" s="67"/>
    </row>
    <row r="171" spans="10:13" x14ac:dyDescent="0.35">
      <c r="J171" s="66"/>
      <c r="K171" s="67"/>
      <c r="L171" s="67"/>
      <c r="M171" s="67"/>
    </row>
    <row r="172" spans="10:13" x14ac:dyDescent="0.35">
      <c r="J172" s="66"/>
      <c r="K172" s="67"/>
      <c r="L172" s="67"/>
      <c r="M172" s="67"/>
    </row>
    <row r="173" spans="10:13" x14ac:dyDescent="0.35">
      <c r="J173" s="66"/>
      <c r="K173" s="67"/>
      <c r="L173" s="67"/>
      <c r="M173" s="67"/>
    </row>
    <row r="174" spans="10:13" x14ac:dyDescent="0.35">
      <c r="J174" s="66"/>
      <c r="K174" s="67"/>
      <c r="L174" s="67"/>
      <c r="M174" s="67"/>
    </row>
    <row r="175" spans="10:13" x14ac:dyDescent="0.35">
      <c r="J175" s="66"/>
      <c r="K175" s="67"/>
      <c r="L175" s="67"/>
      <c r="M175" s="67"/>
    </row>
    <row r="176" spans="10:13" x14ac:dyDescent="0.35">
      <c r="J176" s="66"/>
      <c r="K176" s="67"/>
      <c r="L176" s="67"/>
      <c r="M176" s="67"/>
    </row>
    <row r="177" spans="10:13" x14ac:dyDescent="0.35">
      <c r="J177" s="66"/>
      <c r="K177" s="67"/>
      <c r="L177" s="67"/>
      <c r="M177" s="67"/>
    </row>
    <row r="178" spans="10:13" x14ac:dyDescent="0.35">
      <c r="J178" s="66"/>
      <c r="K178" s="67"/>
      <c r="L178" s="67"/>
      <c r="M178" s="67"/>
    </row>
    <row r="179" spans="10:13" x14ac:dyDescent="0.35">
      <c r="J179" s="66"/>
      <c r="K179" s="67"/>
      <c r="L179" s="67"/>
      <c r="M179" s="67"/>
    </row>
    <row r="180" spans="10:13" x14ac:dyDescent="0.35">
      <c r="J180" s="66"/>
      <c r="K180" s="67"/>
      <c r="L180" s="67"/>
      <c r="M180" s="67"/>
    </row>
    <row r="181" spans="10:13" x14ac:dyDescent="0.35">
      <c r="J181" s="66"/>
      <c r="K181" s="67"/>
      <c r="L181" s="67"/>
      <c r="M181" s="67"/>
    </row>
    <row r="182" spans="10:13" x14ac:dyDescent="0.35">
      <c r="J182" s="66"/>
      <c r="K182" s="67"/>
      <c r="L182" s="67"/>
      <c r="M182" s="67"/>
    </row>
    <row r="183" spans="10:13" x14ac:dyDescent="0.35">
      <c r="J183" s="66"/>
      <c r="K183" s="67"/>
      <c r="L183" s="67"/>
      <c r="M183" s="67"/>
    </row>
    <row r="184" spans="10:13" x14ac:dyDescent="0.35">
      <c r="J184" s="66"/>
      <c r="K184" s="67"/>
      <c r="L184" s="67"/>
      <c r="M184" s="67"/>
    </row>
    <row r="185" spans="10:13" x14ac:dyDescent="0.35">
      <c r="J185" s="66"/>
      <c r="K185" s="67"/>
      <c r="L185" s="67"/>
      <c r="M185" s="67"/>
    </row>
    <row r="186" spans="10:13" x14ac:dyDescent="0.35">
      <c r="J186" s="66"/>
      <c r="K186" s="67"/>
      <c r="L186" s="67"/>
      <c r="M186" s="67"/>
    </row>
    <row r="187" spans="10:13" x14ac:dyDescent="0.35">
      <c r="J187" s="66"/>
      <c r="K187" s="67"/>
      <c r="L187" s="67"/>
      <c r="M187" s="67"/>
    </row>
    <row r="188" spans="10:13" x14ac:dyDescent="0.35">
      <c r="J188" s="66"/>
      <c r="K188" s="67"/>
      <c r="L188" s="67"/>
      <c r="M188" s="67"/>
    </row>
    <row r="189" spans="10:13" x14ac:dyDescent="0.35">
      <c r="J189" s="66"/>
      <c r="K189" s="67"/>
      <c r="L189" s="67"/>
      <c r="M189" s="67"/>
    </row>
    <row r="190" spans="10:13" x14ac:dyDescent="0.35">
      <c r="J190" s="66"/>
      <c r="K190" s="67"/>
      <c r="L190" s="67"/>
      <c r="M190" s="67"/>
    </row>
    <row r="191" spans="10:13" x14ac:dyDescent="0.35">
      <c r="J191" s="66"/>
      <c r="K191" s="67"/>
      <c r="L191" s="67"/>
      <c r="M191" s="67"/>
    </row>
    <row r="192" spans="10:13" x14ac:dyDescent="0.35">
      <c r="J192" s="66"/>
      <c r="K192" s="67"/>
      <c r="L192" s="67"/>
      <c r="M192" s="67"/>
    </row>
    <row r="193" spans="10:13" x14ac:dyDescent="0.35">
      <c r="J193" s="66"/>
      <c r="K193" s="67"/>
      <c r="L193" s="67"/>
      <c r="M193" s="67"/>
    </row>
    <row r="194" spans="10:13" x14ac:dyDescent="0.35">
      <c r="J194" s="66"/>
      <c r="K194" s="67"/>
      <c r="L194" s="67"/>
      <c r="M194" s="67"/>
    </row>
    <row r="195" spans="10:13" x14ac:dyDescent="0.35">
      <c r="J195" s="66"/>
      <c r="K195" s="67"/>
      <c r="L195" s="67"/>
      <c r="M195" s="67"/>
    </row>
    <row r="196" spans="10:13" x14ac:dyDescent="0.35">
      <c r="J196" s="66"/>
      <c r="K196" s="67"/>
      <c r="L196" s="67"/>
      <c r="M196" s="67"/>
    </row>
    <row r="197" spans="10:13" x14ac:dyDescent="0.35">
      <c r="J197" s="66"/>
      <c r="K197" s="67"/>
      <c r="L197" s="67"/>
      <c r="M197" s="67"/>
    </row>
    <row r="198" spans="10:13" x14ac:dyDescent="0.35">
      <c r="J198" s="66"/>
      <c r="K198" s="67"/>
      <c r="L198" s="67"/>
      <c r="M198" s="67"/>
    </row>
    <row r="199" spans="10:13" x14ac:dyDescent="0.35">
      <c r="J199" s="66"/>
      <c r="K199" s="67"/>
      <c r="L199" s="67"/>
      <c r="M199" s="67"/>
    </row>
    <row r="200" spans="10:13" x14ac:dyDescent="0.35">
      <c r="J200" s="66"/>
      <c r="K200" s="67"/>
      <c r="L200" s="67"/>
      <c r="M200" s="67"/>
    </row>
    <row r="201" spans="10:13" x14ac:dyDescent="0.35">
      <c r="J201" s="66"/>
      <c r="K201" s="67"/>
      <c r="L201" s="67"/>
      <c r="M201" s="67"/>
    </row>
    <row r="202" spans="10:13" x14ac:dyDescent="0.35">
      <c r="J202" s="66"/>
      <c r="K202" s="67"/>
      <c r="L202" s="67"/>
      <c r="M202" s="67"/>
    </row>
    <row r="203" spans="10:13" x14ac:dyDescent="0.35">
      <c r="J203" s="66"/>
      <c r="K203" s="67"/>
      <c r="L203" s="67"/>
      <c r="M203" s="67"/>
    </row>
    <row r="204" spans="10:13" x14ac:dyDescent="0.35">
      <c r="J204" s="66"/>
      <c r="K204" s="67"/>
      <c r="L204" s="67"/>
      <c r="M204" s="67"/>
    </row>
    <row r="205" spans="10:13" x14ac:dyDescent="0.35">
      <c r="J205" s="66"/>
      <c r="K205" s="67"/>
      <c r="L205" s="67"/>
      <c r="M205" s="67"/>
    </row>
    <row r="206" spans="10:13" x14ac:dyDescent="0.35">
      <c r="J206" s="66"/>
      <c r="K206" s="67"/>
      <c r="L206" s="67"/>
      <c r="M206" s="67"/>
    </row>
    <row r="207" spans="10:13" x14ac:dyDescent="0.35">
      <c r="J207" s="66"/>
      <c r="K207" s="67"/>
      <c r="L207" s="67"/>
      <c r="M207" s="67"/>
    </row>
    <row r="208" spans="10:13" x14ac:dyDescent="0.35">
      <c r="J208" s="66"/>
      <c r="K208" s="67"/>
      <c r="L208" s="67"/>
      <c r="M208" s="67"/>
    </row>
    <row r="209" spans="10:13" x14ac:dyDescent="0.35">
      <c r="J209" s="66"/>
      <c r="K209" s="67"/>
      <c r="L209" s="67"/>
      <c r="M209" s="67"/>
    </row>
    <row r="210" spans="10:13" x14ac:dyDescent="0.35">
      <c r="J210" s="66"/>
      <c r="K210" s="67"/>
      <c r="L210" s="67"/>
      <c r="M210" s="67"/>
    </row>
    <row r="211" spans="10:13" x14ac:dyDescent="0.35">
      <c r="J211" s="66"/>
      <c r="K211" s="67"/>
      <c r="L211" s="67"/>
      <c r="M211" s="67"/>
    </row>
    <row r="212" spans="10:13" x14ac:dyDescent="0.35">
      <c r="J212" s="66"/>
      <c r="K212" s="67"/>
      <c r="L212" s="67"/>
      <c r="M212" s="67"/>
    </row>
    <row r="213" spans="10:13" x14ac:dyDescent="0.35">
      <c r="J213" s="66"/>
      <c r="K213" s="67"/>
      <c r="L213" s="67"/>
      <c r="M213" s="67"/>
    </row>
    <row r="214" spans="10:13" x14ac:dyDescent="0.35">
      <c r="J214" s="66"/>
      <c r="K214" s="67"/>
      <c r="L214" s="67"/>
      <c r="M214" s="67"/>
    </row>
    <row r="215" spans="10:13" x14ac:dyDescent="0.35">
      <c r="J215" s="66"/>
      <c r="K215" s="67"/>
      <c r="L215" s="67"/>
      <c r="M215" s="67"/>
    </row>
    <row r="216" spans="10:13" x14ac:dyDescent="0.35">
      <c r="J216" s="66"/>
      <c r="K216" s="67"/>
      <c r="L216" s="67"/>
      <c r="M216" s="67"/>
    </row>
    <row r="217" spans="10:13" x14ac:dyDescent="0.35">
      <c r="J217" s="66"/>
      <c r="K217" s="67"/>
      <c r="L217" s="67"/>
      <c r="M217" s="67"/>
    </row>
    <row r="218" spans="10:13" x14ac:dyDescent="0.35">
      <c r="J218" s="66"/>
      <c r="K218" s="67"/>
      <c r="L218" s="67"/>
      <c r="M218" s="67"/>
    </row>
    <row r="219" spans="10:13" x14ac:dyDescent="0.35">
      <c r="J219" s="66"/>
      <c r="K219" s="67"/>
      <c r="L219" s="67"/>
      <c r="M219" s="67"/>
    </row>
    <row r="220" spans="10:13" x14ac:dyDescent="0.35">
      <c r="J220" s="66"/>
      <c r="K220" s="67"/>
      <c r="L220" s="67"/>
      <c r="M220" s="67"/>
    </row>
    <row r="221" spans="10:13" x14ac:dyDescent="0.35">
      <c r="J221" s="66"/>
      <c r="K221" s="67"/>
      <c r="L221" s="67"/>
      <c r="M221" s="67"/>
    </row>
    <row r="222" spans="10:13" x14ac:dyDescent="0.35">
      <c r="J222" s="66"/>
      <c r="K222" s="67"/>
      <c r="L222" s="67"/>
      <c r="M222" s="67"/>
    </row>
    <row r="223" spans="10:13" x14ac:dyDescent="0.35">
      <c r="J223" s="66"/>
      <c r="K223" s="67"/>
      <c r="L223" s="67"/>
      <c r="M223" s="67"/>
    </row>
    <row r="224" spans="10:13" x14ac:dyDescent="0.35">
      <c r="J224" s="66"/>
      <c r="K224" s="67"/>
      <c r="L224" s="67"/>
      <c r="M224" s="67"/>
    </row>
    <row r="225" spans="10:13" x14ac:dyDescent="0.35">
      <c r="J225" s="66"/>
      <c r="K225" s="67"/>
      <c r="L225" s="67"/>
      <c r="M225" s="67"/>
    </row>
    <row r="226" spans="10:13" x14ac:dyDescent="0.35">
      <c r="J226" s="67"/>
      <c r="K226" s="67"/>
      <c r="L226" s="67"/>
      <c r="M226" s="67"/>
    </row>
    <row r="227" spans="10:13" x14ac:dyDescent="0.35">
      <c r="J227" s="68"/>
      <c r="K227" s="67"/>
      <c r="L227" s="67"/>
      <c r="M227" s="67"/>
    </row>
    <row r="228" spans="10:13" x14ac:dyDescent="0.35">
      <c r="J228" s="68"/>
      <c r="K228" s="67"/>
      <c r="L228" s="67"/>
      <c r="M228" s="67"/>
    </row>
    <row r="229" spans="10:13" x14ac:dyDescent="0.35">
      <c r="J229" s="68"/>
      <c r="K229" s="67"/>
      <c r="L229" s="67"/>
      <c r="M229" s="67"/>
    </row>
    <row r="230" spans="10:13" x14ac:dyDescent="0.35">
      <c r="J230" s="68"/>
      <c r="K230" s="67"/>
      <c r="L230" s="67"/>
      <c r="M230" s="67"/>
    </row>
    <row r="231" spans="10:13" x14ac:dyDescent="0.35">
      <c r="J231" s="68"/>
      <c r="K231" s="67"/>
      <c r="L231" s="67"/>
      <c r="M231" s="67"/>
    </row>
    <row r="232" spans="10:13" x14ac:dyDescent="0.35">
      <c r="J232" s="68"/>
      <c r="K232" s="67"/>
      <c r="L232" s="67"/>
      <c r="M232" s="67"/>
    </row>
    <row r="233" spans="10:13" x14ac:dyDescent="0.35">
      <c r="J233" s="68"/>
      <c r="K233" s="67"/>
      <c r="L233" s="67"/>
      <c r="M233" s="67"/>
    </row>
    <row r="234" spans="10:13" x14ac:dyDescent="0.35">
      <c r="J234" s="68"/>
      <c r="K234" s="67"/>
      <c r="L234" s="67"/>
      <c r="M234" s="67"/>
    </row>
  </sheetData>
  <mergeCells count="2">
    <mergeCell ref="J2:K2"/>
    <mergeCell ref="B1:I1"/>
  </mergeCells>
  <hyperlinks>
    <hyperlink ref="A1" location="Index!A1" display="Index" xr:uid="{0F6627B3-C972-4665-A1EE-EE9EF62C5ECD}"/>
  </hyperlinks>
  <pageMargins left="0.7" right="0.7" top="0.75" bottom="0.75" header="0.3" footer="0.3"/>
  <pageSetup paperSize="9" orientation="landscape" r:id="rId1"/>
  <headerFooter>
    <oddFooter>&amp;L&amp;1#&amp;"Arial"&amp;11&amp;KA80000PROTECTED: CABINET-IN-CONFIDENCE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24D2-7C16-4EB4-B8C3-5BB73489E79E}">
  <dimension ref="A1:M6"/>
  <sheetViews>
    <sheetView showGridLines="0" zoomScaleNormal="100" zoomScaleSheetLayoutView="250" workbookViewId="0">
      <selection activeCell="F4" sqref="F4"/>
    </sheetView>
  </sheetViews>
  <sheetFormatPr defaultRowHeight="14.5" x14ac:dyDescent="0.35"/>
  <cols>
    <col min="1" max="1" width="6.81640625" customWidth="1"/>
    <col min="3" max="3" width="12.26953125" customWidth="1"/>
    <col min="4" max="4" width="15.1796875" customWidth="1"/>
    <col min="5" max="5" width="10.54296875" bestFit="1" customWidth="1"/>
  </cols>
  <sheetData>
    <row r="1" spans="1:13" x14ac:dyDescent="0.35">
      <c r="A1" s="3" t="s">
        <v>0</v>
      </c>
      <c r="B1" s="109" t="s">
        <v>164</v>
      </c>
      <c r="C1" s="9"/>
      <c r="D1" s="9"/>
      <c r="M1" s="3"/>
    </row>
    <row r="2" spans="1:13" ht="28.5" customHeight="1" x14ac:dyDescent="0.35">
      <c r="B2" s="29" t="s">
        <v>157</v>
      </c>
      <c r="C2" s="30" t="s">
        <v>166</v>
      </c>
      <c r="D2" s="30" t="s">
        <v>225</v>
      </c>
    </row>
    <row r="3" spans="1:13" x14ac:dyDescent="0.35">
      <c r="B3" s="28">
        <v>2008</v>
      </c>
      <c r="C3" s="104">
        <v>11700</v>
      </c>
      <c r="D3" s="105">
        <v>0.53400000000000003</v>
      </c>
    </row>
    <row r="4" spans="1:13" x14ac:dyDescent="0.35">
      <c r="B4" s="31" t="s">
        <v>150</v>
      </c>
      <c r="C4" s="102">
        <v>16700</v>
      </c>
      <c r="D4" s="106">
        <v>0.51700000000000002</v>
      </c>
      <c r="E4" s="34"/>
    </row>
    <row r="5" spans="1:13" x14ac:dyDescent="0.35">
      <c r="B5" s="32" t="s">
        <v>168</v>
      </c>
    </row>
    <row r="6" spans="1:13" x14ac:dyDescent="0.35">
      <c r="B6" s="32" t="s">
        <v>167</v>
      </c>
      <c r="C6" s="33"/>
    </row>
  </sheetData>
  <hyperlinks>
    <hyperlink ref="A1" location="Index!A1" display="Index" xr:uid="{24DBA079-4512-4934-817B-C23F1719D196}"/>
  </hyperlinks>
  <pageMargins left="0.7" right="0.7" top="0.75" bottom="0.75" header="0.3" footer="0.3"/>
  <pageSetup paperSize="9" orientation="landscape" r:id="rId1"/>
  <headerFooter>
    <oddFooter>&amp;L&amp;1#&amp;"Arial"&amp;11&amp;KA80000PROTECTED: CABINET-IN-CONFIDENCE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Index</vt:lpstr>
      <vt:lpstr>18.1.1</vt:lpstr>
      <vt:lpstr>18.1.2</vt:lpstr>
      <vt:lpstr>18.1.3</vt:lpstr>
      <vt:lpstr>18.1.4</vt:lpstr>
      <vt:lpstr>18.1.5</vt:lpstr>
      <vt:lpstr>18.1.6</vt:lpstr>
      <vt:lpstr>18.1.7</vt:lpstr>
      <vt:lpstr>19.1.1</vt:lpstr>
      <vt:lpstr>19.1.2</vt:lpstr>
      <vt:lpstr>20.1.1</vt:lpstr>
      <vt:lpstr>20.1.2</vt:lpstr>
      <vt:lpstr>'18.1.2'!Print_Area</vt:lpstr>
      <vt:lpstr>'19.1.1'!Print_Area</vt:lpstr>
      <vt:lpstr>'19.1.2'!Print_Area</vt:lpstr>
      <vt:lpstr>'20.1.2'!Print_Area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Christian (DPC)</dc:creator>
  <cp:lastModifiedBy>Marcella Marino (DPC)</cp:lastModifiedBy>
  <cp:lastPrinted>2019-09-12T05:58:35Z</cp:lastPrinted>
  <dcterms:created xsi:type="dcterms:W3CDTF">2019-07-02T06:10:10Z</dcterms:created>
  <dcterms:modified xsi:type="dcterms:W3CDTF">2019-12-17T02:49:01Z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ed52b-376d-4566-98f9-3f053dd95139_Enabled">
    <vt:lpwstr>True</vt:lpwstr>
  </property>
  <property fmtid="{D5CDD505-2E9C-101B-9397-08002B2CF9AE}" pid="3" name="MSIP_Label_e6fed52b-376d-4566-98f9-3f053dd95139_SiteId">
    <vt:lpwstr>722ea0be-3e1c-4b11-ad6f-9401d6856e24</vt:lpwstr>
  </property>
  <property fmtid="{D5CDD505-2E9C-101B-9397-08002B2CF9AE}" pid="4" name="MSIP_Label_e6fed52b-376d-4566-98f9-3f053dd95139_Owner">
    <vt:lpwstr>lindsay.christian@dpc.vic.gov.au</vt:lpwstr>
  </property>
  <property fmtid="{D5CDD505-2E9C-101B-9397-08002B2CF9AE}" pid="5" name="MSIP_Label_e6fed52b-376d-4566-98f9-3f053dd95139_SetDate">
    <vt:lpwstr>2019-09-12T05:58:18.9166122Z</vt:lpwstr>
  </property>
  <property fmtid="{D5CDD505-2E9C-101B-9397-08002B2CF9AE}" pid="6" name="MSIP_Label_e6fed52b-376d-4566-98f9-3f053dd95139_Name">
    <vt:lpwstr>PROTECTED</vt:lpwstr>
  </property>
  <property fmtid="{D5CDD505-2E9C-101B-9397-08002B2CF9AE}" pid="7" name="MSIP_Label_e6fed52b-376d-4566-98f9-3f053dd95139_Application">
    <vt:lpwstr>Microsoft Azure Information Protection</vt:lpwstr>
  </property>
  <property fmtid="{D5CDD505-2E9C-101B-9397-08002B2CF9AE}" pid="8" name="MSIP_Label_e6fed52b-376d-4566-98f9-3f053dd95139_Extended_MSFT_Method">
    <vt:lpwstr>Manual</vt:lpwstr>
  </property>
  <property fmtid="{D5CDD505-2E9C-101B-9397-08002B2CF9AE}" pid="9" name="MSIP_Label_84b43b0e-ca08-41a3-b972-135b918e3541_Enabled">
    <vt:lpwstr>True</vt:lpwstr>
  </property>
  <property fmtid="{D5CDD505-2E9C-101B-9397-08002B2CF9AE}" pid="10" name="MSIP_Label_84b43b0e-ca08-41a3-b972-135b918e3541_SiteId">
    <vt:lpwstr>722ea0be-3e1c-4b11-ad6f-9401d6856e24</vt:lpwstr>
  </property>
  <property fmtid="{D5CDD505-2E9C-101B-9397-08002B2CF9AE}" pid="11" name="MSIP_Label_84b43b0e-ca08-41a3-b972-135b918e3541_Owner">
    <vt:lpwstr>lindsay.christian@dpc.vic.gov.au</vt:lpwstr>
  </property>
  <property fmtid="{D5CDD505-2E9C-101B-9397-08002B2CF9AE}" pid="12" name="MSIP_Label_84b43b0e-ca08-41a3-b972-135b918e3541_SetDate">
    <vt:lpwstr>2019-09-12T05:58:18.9166122Z</vt:lpwstr>
  </property>
  <property fmtid="{D5CDD505-2E9C-101B-9397-08002B2CF9AE}" pid="13" name="MSIP_Label_84b43b0e-ca08-41a3-b972-135b918e3541_Name">
    <vt:lpwstr>CABINET-IN-CONFIDENCE</vt:lpwstr>
  </property>
  <property fmtid="{D5CDD505-2E9C-101B-9397-08002B2CF9AE}" pid="14" name="MSIP_Label_84b43b0e-ca08-41a3-b972-135b918e3541_Application">
    <vt:lpwstr>Microsoft Azure Information Protection</vt:lpwstr>
  </property>
  <property fmtid="{D5CDD505-2E9C-101B-9397-08002B2CF9AE}" pid="15" name="MSIP_Label_84b43b0e-ca08-41a3-b972-135b918e3541_Parent">
    <vt:lpwstr>e6fed52b-376d-4566-98f9-3f053dd95139</vt:lpwstr>
  </property>
  <property fmtid="{D5CDD505-2E9C-101B-9397-08002B2CF9AE}" pid="16" name="MSIP_Label_84b43b0e-ca08-41a3-b972-135b918e3541_Extended_MSFT_Method">
    <vt:lpwstr>Manual</vt:lpwstr>
  </property>
  <property fmtid="{D5CDD505-2E9C-101B-9397-08002B2CF9AE}" pid="17" name="Sensitivity">
    <vt:lpwstr>PROTECTED CABINET-IN-CONFIDENCE</vt:lpwstr>
  </property>
</Properties>
</file>