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internal.vic.gov.au\DPC\HomeDirs1\vicrp6k\Desktop\Aboriginal Victoria\VAAF 2019 report\"/>
    </mc:Choice>
  </mc:AlternateContent>
  <xr:revisionPtr revIDLastSave="0" documentId="8_{333178C5-D43F-4FF1-B222-D4D4D445258C}" xr6:coauthVersionLast="41" xr6:coauthVersionMax="41" xr10:uidLastSave="{00000000-0000-0000-0000-000000000000}"/>
  <bookViews>
    <workbookView xWindow="10" yWindow="10" windowWidth="19180" windowHeight="10180" tabRatio="813" activeTab="12" xr2:uid="{ABD57A41-DEE1-481A-8F6F-6BE4A2A31B36}"/>
  </bookViews>
  <sheets>
    <sheet name="Index" sheetId="21" r:id="rId1"/>
    <sheet name="11.1.1" sheetId="1" r:id="rId2"/>
    <sheet name="11.1.2" sheetId="23" r:id="rId3"/>
    <sheet name="11.1.3" sheetId="2" r:id="rId4"/>
    <sheet name="11.1.4" sheetId="25" r:id="rId5"/>
    <sheet name="11.1.5" sheetId="33" r:id="rId6"/>
    <sheet name="11.1.6" sheetId="24" r:id="rId7"/>
    <sheet name="11.1.7" sheetId="27" r:id="rId8"/>
    <sheet name="All Vic Alcohol" sheetId="34" state="hidden" r:id="rId9"/>
    <sheet name="Aboriginal Vic Alcohol" sheetId="35" state="hidden" r:id="rId10"/>
    <sheet name="12.1.1" sheetId="4" r:id="rId11"/>
    <sheet name="12.1.2" sheetId="26" r:id="rId12"/>
    <sheet name="12.1.3" sheetId="5" r:id="rId13"/>
    <sheet name="12.1.4" sheetId="7" r:id="rId14"/>
    <sheet name="12.1.5" sheetId="29" r:id="rId15"/>
    <sheet name="12.1.6" sheetId="28" r:id="rId16"/>
    <sheet name="13.1.1" sheetId="8" r:id="rId17"/>
    <sheet name="13.1.2" sheetId="9" r:id="rId18"/>
    <sheet name="13.1.3" sheetId="32" r:id="rId19"/>
    <sheet name="13.1.4" sheetId="31" r:id="rId20"/>
    <sheet name="14.1.1" sheetId="30" r:id="rId21"/>
    <sheet name="14.1.2" sheetId="10" r:id="rId22"/>
    <sheet name="14.1.3" sheetId="11" r:id="rId23"/>
    <sheet name="14.1.4" sheetId="12" r:id="rId24"/>
    <sheet name="14.1.5" sheetId="13" r:id="rId25"/>
  </sheets>
  <definedNames>
    <definedName name="_xlnm.Print_Area" localSheetId="1">'11.1.1'!$A$1:$O$11</definedName>
    <definedName name="_xlnm.Print_Area" localSheetId="3">'11.1.3'!$A$1:$N$9</definedName>
    <definedName name="_xlnm.Print_Area" localSheetId="4">'11.1.4'!$A$1:$O$62</definedName>
    <definedName name="_xlnm.Print_Area" localSheetId="6">'11.1.6'!$A$1:$N$32</definedName>
    <definedName name="_xlnm.Print_Area" localSheetId="10">'12.1.1'!$A$1:$I$15</definedName>
    <definedName name="_xlnm.Print_Area" localSheetId="11">'12.1.2'!$A$1:$L$19</definedName>
    <definedName name="_xlnm.Print_Area" localSheetId="12">'12.1.3'!$A$1:$K$35</definedName>
    <definedName name="_xlnm.Print_Area" localSheetId="15">'12.1.6'!$A$1:$S$26</definedName>
    <definedName name="_xlnm.Print_Area" localSheetId="16">'13.1.1'!$A$1:$M$10</definedName>
    <definedName name="_xlnm.Print_Area" localSheetId="17">'13.1.2'!$A$1:$G$8</definedName>
    <definedName name="_xlnm.Print_Area" localSheetId="18">'13.1.3'!$A$1:$J$10</definedName>
    <definedName name="_xlnm.Print_Area" localSheetId="23">'14.1.4'!$A$1:$P$6</definedName>
    <definedName name="_xlnm.Print_Area" localSheetId="24">'14.1.5'!$A$1:$N$17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8" i="24" l="1"/>
  <c r="I19" i="24"/>
  <c r="I20" i="24"/>
  <c r="I21" i="24"/>
  <c r="I22" i="24"/>
  <c r="I23" i="24"/>
  <c r="I24" i="24"/>
  <c r="I25" i="24"/>
  <c r="I26" i="24"/>
  <c r="I17" i="24"/>
  <c r="H30" i="33" l="1"/>
  <c r="H31" i="33"/>
  <c r="G31" i="33"/>
  <c r="L18" i="34" l="1"/>
  <c r="F27" i="35"/>
  <c r="F36" i="35"/>
  <c r="G36" i="35"/>
  <c r="H36" i="35"/>
  <c r="F37" i="35"/>
  <c r="G37" i="35"/>
  <c r="H37" i="35"/>
  <c r="G35" i="35"/>
  <c r="H35" i="35"/>
  <c r="F35" i="35"/>
  <c r="F32" i="35"/>
  <c r="G32" i="35"/>
  <c r="H32" i="35"/>
  <c r="F33" i="35"/>
  <c r="G33" i="35"/>
  <c r="H33" i="35"/>
  <c r="G31" i="35"/>
  <c r="H31" i="35"/>
  <c r="F31" i="35"/>
  <c r="F28" i="35"/>
  <c r="G28" i="35"/>
  <c r="H28" i="35"/>
  <c r="F29" i="35"/>
  <c r="G29" i="35"/>
  <c r="H29" i="35"/>
  <c r="G27" i="35"/>
  <c r="H27" i="35"/>
  <c r="I36" i="35"/>
  <c r="L58" i="34"/>
  <c r="L38" i="34"/>
  <c r="H25" i="33" l="1"/>
  <c r="H26" i="33"/>
  <c r="H27" i="33"/>
  <c r="H28" i="33"/>
  <c r="H29" i="33"/>
  <c r="H24" i="33"/>
  <c r="G25" i="33"/>
  <c r="G26" i="33"/>
  <c r="G27" i="33"/>
  <c r="G28" i="33"/>
  <c r="G29" i="33"/>
  <c r="G30" i="33"/>
  <c r="G24" i="33"/>
  <c r="F3" i="12" l="1"/>
  <c r="E3" i="12"/>
  <c r="H13" i="29"/>
  <c r="G13" i="29"/>
  <c r="D26" i="5" l="1"/>
  <c r="G16" i="26"/>
  <c r="F16" i="26"/>
  <c r="G15" i="26"/>
  <c r="F15" i="26"/>
  <c r="G14" i="26"/>
  <c r="F14" i="26"/>
  <c r="G13" i="26"/>
  <c r="F13" i="26"/>
  <c r="G12" i="26"/>
  <c r="F12" i="26"/>
  <c r="G11" i="26"/>
  <c r="F11" i="26"/>
  <c r="G10" i="26"/>
  <c r="F10" i="26"/>
  <c r="G9" i="26"/>
  <c r="F9" i="26"/>
  <c r="G8" i="26"/>
  <c r="F8" i="26"/>
  <c r="G7" i="26"/>
  <c r="F7" i="26"/>
  <c r="G6" i="26"/>
  <c r="F6" i="26"/>
  <c r="G5" i="26"/>
  <c r="F5" i="26"/>
  <c r="G4" i="26"/>
  <c r="F4" i="26"/>
  <c r="G3" i="26"/>
  <c r="F3" i="26"/>
  <c r="F6" i="2"/>
  <c r="E6" i="2"/>
  <c r="F5" i="2"/>
  <c r="E5" i="2"/>
  <c r="F4" i="2"/>
  <c r="E4" i="2"/>
  <c r="F3" i="2"/>
  <c r="E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Nadia Shuttleworth</author>
    <author>Joyobroto Sanyal</author>
  </authors>
  <commentList>
    <comment ref="A4" authorId="0" shapeId="0" xr:uid="{2E7CE190-47CD-4683-9FAC-11DF84E55323}">
      <text>
        <r>
          <rPr>
            <sz val="9"/>
            <color indexed="81"/>
            <rFont val="Arial"/>
            <family val="2"/>
          </rPr>
          <t>Cells in this table have been randomly adjusted to avoid the release of confidential data. Discrepancies may occur between sums of the component items and totals. Risk level calculated on the 2009 National Health and Medical Research Council (NHMRC) alcohol guidelines. See Glossary for an explanation of guidelines.</t>
        </r>
      </text>
    </comment>
    <comment ref="O10" authorId="1" shapeId="0" xr:uid="{3229DDC3-0A41-43E5-BB28-4A8ABD6C7A2A}">
      <text>
        <r>
          <rPr>
            <sz val="8"/>
            <color indexed="81"/>
            <rFont val="Arial"/>
            <family val="2"/>
          </rPr>
          <t>estimate has a relative standard error of 25% to 50% and should be used with caution</t>
        </r>
        <r>
          <rPr>
            <sz val="9"/>
            <color indexed="81"/>
            <rFont val="Tahoma"/>
            <family val="2"/>
          </rPr>
          <t xml:space="preserve">
</t>
        </r>
      </text>
    </comment>
    <comment ref="AA10" authorId="1" shapeId="0" xr:uid="{D3506B35-8F74-4A02-95CB-D3EA0C1DECE5}">
      <text>
        <r>
          <rPr>
            <sz val="8"/>
            <color indexed="81"/>
            <rFont val="Arial"/>
            <family val="2"/>
          </rPr>
          <t>estimate has a relative standard error of 25% to 50% and should be used with caution</t>
        </r>
      </text>
    </comment>
    <comment ref="A13" authorId="0" shapeId="0" xr:uid="{2BDB7266-FC14-4305-B48B-8EBAE29E6844}">
      <text>
        <r>
          <rPr>
            <sz val="9"/>
            <color indexed="81"/>
            <rFont val="Tahoma"/>
            <family val="2"/>
          </rPr>
          <t>Total includes not stated.</t>
        </r>
      </text>
    </comment>
    <comment ref="AE16" authorId="1" shapeId="0" xr:uid="{1A65066C-1409-4D9B-8A18-996A0DD4CB98}">
      <text>
        <r>
          <rPr>
            <sz val="8"/>
            <color indexed="81"/>
            <rFont val="Arial"/>
            <family val="2"/>
          </rPr>
          <t>estimate has a relative standard error of 25% to 50% and should be used with caution</t>
        </r>
      </text>
    </comment>
    <comment ref="AD18" authorId="1" shapeId="0" xr:uid="{065394C6-B9F7-41EE-B467-6657049CF957}">
      <text>
        <r>
          <rPr>
            <sz val="8"/>
            <color indexed="81"/>
            <rFont val="Arial"/>
            <family val="2"/>
          </rPr>
          <t>estimate has a relative standard error of 25% to 50% and should be used with caution</t>
        </r>
      </text>
    </comment>
    <comment ref="A19" authorId="0" shapeId="0" xr:uid="{81F713F9-88E7-46E0-A909-EE779A0A65BF}">
      <text>
        <r>
          <rPr>
            <sz val="9"/>
            <color indexed="81"/>
            <rFont val="Tahoma"/>
            <family val="2"/>
          </rPr>
          <t>Total includes not stated.</t>
        </r>
      </text>
    </comment>
    <comment ref="G22" authorId="1" shapeId="0" xr:uid="{10F93652-9F8D-4FBC-9FB0-B89DC1F5C48C}">
      <text>
        <r>
          <rPr>
            <sz val="8"/>
            <color indexed="81"/>
            <rFont val="Arial"/>
            <family val="2"/>
          </rPr>
          <t>estimate has a relative standard error of 25% to 50% and should be used with caution</t>
        </r>
        <r>
          <rPr>
            <sz val="9"/>
            <color indexed="81"/>
            <rFont val="Tahoma"/>
            <family val="2"/>
          </rPr>
          <t xml:space="preserve">
</t>
        </r>
      </text>
    </comment>
    <comment ref="O22" authorId="1" shapeId="0" xr:uid="{9CB2A61D-8803-4E0C-9558-9745543BA255}">
      <text>
        <r>
          <rPr>
            <sz val="8"/>
            <color indexed="81"/>
            <rFont val="Arial"/>
            <family val="2"/>
          </rPr>
          <t>estimate has a relative standard error of 25% to 50% and should be used with caution</t>
        </r>
        <r>
          <rPr>
            <sz val="9"/>
            <color indexed="81"/>
            <rFont val="Tahoma"/>
            <family val="2"/>
          </rPr>
          <t xml:space="preserve">
</t>
        </r>
      </text>
    </comment>
    <comment ref="AE22" authorId="1" shapeId="0" xr:uid="{C873203A-50E7-4EEB-A00E-23B528E6627C}">
      <text>
        <r>
          <rPr>
            <sz val="8"/>
            <color indexed="81"/>
            <rFont val="Arial"/>
            <family val="2"/>
          </rPr>
          <t>estimate has a relative standard error of 25% to 50% and should be used with caution</t>
        </r>
        <r>
          <rPr>
            <sz val="9"/>
            <color indexed="81"/>
            <rFont val="Tahoma"/>
            <family val="2"/>
          </rPr>
          <t xml:space="preserve">
</t>
        </r>
      </text>
    </comment>
    <comment ref="A25" authorId="0" shapeId="0" xr:uid="{0D702E7E-1A72-474E-882E-2442F167F58F}">
      <text>
        <r>
          <rPr>
            <sz val="9"/>
            <color indexed="81"/>
            <rFont val="Tahoma"/>
            <family val="2"/>
          </rPr>
          <t xml:space="preserve">Total includes not stated.
</t>
        </r>
      </text>
    </comment>
  </commentList>
</comments>
</file>

<file path=xl/sharedStrings.xml><?xml version="1.0" encoding="utf-8"?>
<sst xmlns="http://schemas.openxmlformats.org/spreadsheetml/2006/main" count="806" uniqueCount="401">
  <si>
    <t>Index</t>
  </si>
  <si>
    <t>Objective 11.1: Improve Aboriginal health status, quality of life and life expectancy</t>
  </si>
  <si>
    <t>Goal 11 : Aboriginal Victorians enjoy health and longevity</t>
  </si>
  <si>
    <t>Goal 13: Health and community services are culturally safe and responsive</t>
  </si>
  <si>
    <t>Goal 14: Aboriginal Victorians enjoy social and emotional wellbeing</t>
  </si>
  <si>
    <t>Measure 11.1.1</t>
  </si>
  <si>
    <t>Measure 11.1.2</t>
  </si>
  <si>
    <t>Measure 11.1.3</t>
  </si>
  <si>
    <t>Measure 11.1.4</t>
  </si>
  <si>
    <t>Measure 11.1.5</t>
  </si>
  <si>
    <t>Measure 11.1.6</t>
  </si>
  <si>
    <t>Measure 11.1.7</t>
  </si>
  <si>
    <t>Measure 12.1.1</t>
  </si>
  <si>
    <t>Measure 12.1.2</t>
  </si>
  <si>
    <t>Measure 12.1.3</t>
  </si>
  <si>
    <t>Measure 12.1.4</t>
  </si>
  <si>
    <t>Measure 12.1.5</t>
  </si>
  <si>
    <t>Life expectancy at birth, by sex</t>
  </si>
  <si>
    <t>Proportion reporting ‘excellent or very good’ health status, by sex</t>
  </si>
  <si>
    <t>Rate of daily smoking, by sex</t>
  </si>
  <si>
    <t>Rate of hospitalisations for potentially preventable causes (vaccine preventable, acute, chronic and all)</t>
  </si>
  <si>
    <t>Incidence of selected cancers</t>
  </si>
  <si>
    <t>Rate of emergency department presentations for alcohol or drug related harm</t>
  </si>
  <si>
    <t>Specialist alcohol and other drug treatment services provided to Aboriginal Victorians</t>
  </si>
  <si>
    <t>Proportion who received a health check or assessment, by age</t>
  </si>
  <si>
    <t>Participation rates for cancer screening</t>
  </si>
  <si>
    <t>Proportion and number accessing disability services and the National Disability Insurance Scheme</t>
  </si>
  <si>
    <t>Number and proportion accessing aged care services</t>
  </si>
  <si>
    <t>Number and proportion of people aged 55 years or over who had an annual health assessment</t>
  </si>
  <si>
    <t>Services implement strategies, partnerships and campaigns, and offer care and support that is inclusive and address the needs of Aboriginal people who are LGBTI</t>
  </si>
  <si>
    <t xml:space="preserve">Objective 12.1: Improve access to health and community services for all Aboriginal Victorians </t>
  </si>
  <si>
    <t>Measure 13.1.1</t>
  </si>
  <si>
    <t>Proportion reporting experiences of racism in the health system</t>
  </si>
  <si>
    <t>Measure 13.1.2</t>
  </si>
  <si>
    <t>Proportion reporting positive client experience of GP services</t>
  </si>
  <si>
    <t>Measure 13.1.3</t>
  </si>
  <si>
    <t>Hospitalisations where patients left against medical advice/were discharged at own risk</t>
  </si>
  <si>
    <t>Objective 13.1: Increase cultural safety and responsiveness of services</t>
  </si>
  <si>
    <t>Measure 13.1.4</t>
  </si>
  <si>
    <t>Measure 14.1.1</t>
  </si>
  <si>
    <t>Proportion reporting ‘high or very high’ levels of psychological and psychosocial distress</t>
  </si>
  <si>
    <t>Measure 14.1.2</t>
  </si>
  <si>
    <t>Measure 14.1.4</t>
  </si>
  <si>
    <t>Proportion of Aboriginal Victorians with a disability that have strong social support networks</t>
  </si>
  <si>
    <t>Measure 14.1.5</t>
  </si>
  <si>
    <t>Number of Aboriginal Victorians receiving clinical mental health services</t>
  </si>
  <si>
    <t>Measure 14.1.3</t>
  </si>
  <si>
    <t>Proportion reporting strong social networks they can draw on in times of crisis</t>
  </si>
  <si>
    <t>Domain 4: Health &amp; wellbeing</t>
  </si>
  <si>
    <t>Goal 12 : Aboriginal Victorians access the services they need</t>
  </si>
  <si>
    <t>Year</t>
  </si>
  <si>
    <t>Female, gap (years)</t>
  </si>
  <si>
    <t>Male, gap (years)</t>
  </si>
  <si>
    <t>2001–05</t>
  </si>
  <si>
    <t>2006–10</t>
  </si>
  <si>
    <t>2011–15</t>
  </si>
  <si>
    <t>Source: Australian Institute of Health and Welfare 2017. Trends in Indigenous mortality and life expectancy, 2001–2015: evidence from the Enhanced Mortality Database. Cat. no. IHW 174. Canberra: AIHW.</t>
  </si>
  <si>
    <t>Aboriginal, female (years)</t>
  </si>
  <si>
    <t>Aboriginal, female 95% CI (years)</t>
  </si>
  <si>
    <t>[70.8–74.1]</t>
  </si>
  <si>
    <t>[72.1–75.2]</t>
  </si>
  <si>
    <t>[73.2–75.5]</t>
  </si>
  <si>
    <t>[77.6–82.0]</t>
  </si>
  <si>
    <t>[74.5–77.3]</t>
  </si>
  <si>
    <t>[76.9–78.9]</t>
  </si>
  <si>
    <t xml:space="preserve">Aboriginal, Male (years)
</t>
  </si>
  <si>
    <t>[78.6–78.8]</t>
  </si>
  <si>
    <t>[80.0–80.1]</t>
  </si>
  <si>
    <t>[81.3–81.4]</t>
  </si>
  <si>
    <t>[83.5–83.5]</t>
  </si>
  <si>
    <t>[84.4–84.5]</t>
  </si>
  <si>
    <t>[85.2–85.3]</t>
  </si>
  <si>
    <t>(a) Estimates for 2001–2005 and 2006–2010 are based on deaths and population denominators for 2001–2005 and 2006–2010, respectively.</t>
  </si>
  <si>
    <t>Definition: Life expectancy is a statistical measure of how long a person can expect to live if current death rates do not change. Life expectancy at birth reflects the mortality pattern that prevails across 
all age groups.</t>
  </si>
  <si>
    <t>Data quality statement: Life expectancy values are estimates and are therefore subject to 
a margin of error which is determined by the level of mortality and size of population. The 95% 
confidence intervals represent the margin of error.</t>
  </si>
  <si>
    <t>Excellent/very good</t>
  </si>
  <si>
    <t>%</t>
  </si>
  <si>
    <t>Good</t>
  </si>
  <si>
    <t>Fair/poor</t>
  </si>
  <si>
    <t>Total</t>
  </si>
  <si>
    <t>Aboriginal</t>
  </si>
  <si>
    <t>(a)</t>
  </si>
  <si>
    <t>(b)</t>
  </si>
  <si>
    <t>(c)</t>
  </si>
  <si>
    <t>(d)</t>
  </si>
  <si>
    <t>Cells in this table have been randomly adjusted by the ABS to avoid the release of confidential data. Discrepancies may occur between sums of the component items and totals.</t>
  </si>
  <si>
    <t>Age standardised proportions have been age standardised using the 2001 Australian population to account for differences in the age structure of the population.</t>
  </si>
  <si>
    <r>
      <t>Source</t>
    </r>
    <r>
      <rPr>
        <sz val="8"/>
        <rFont val="Arial"/>
        <family val="2"/>
      </rPr>
      <t>:</t>
    </r>
  </si>
  <si>
    <t>Non-Aboriginal</t>
  </si>
  <si>
    <t>Gap (%)</t>
  </si>
  <si>
    <t>Rate ratio</t>
  </si>
  <si>
    <t>2004–05</t>
  </si>
  <si>
    <t>2011–13</t>
  </si>
  <si>
    <t>Aboriginal (%)</t>
  </si>
  <si>
    <t xml:space="preserve">ABS (unpublished) National Aboriginal and Torres Strait Islander Social Survey, 2008, Cat. no. 4714.0; ABS (unpublished) Australian Health Survey 2011–13 (2011­12 Core component), </t>
  </si>
  <si>
    <t>2014–15</t>
  </si>
  <si>
    <t>. .</t>
  </si>
  <si>
    <t>2007–08</t>
  </si>
  <si>
    <t>2008–09</t>
  </si>
  <si>
    <t>2009–10</t>
  </si>
  <si>
    <t>2010–11</t>
  </si>
  <si>
    <t>2011–12</t>
  </si>
  <si>
    <t>2012–13</t>
  </si>
  <si>
    <t>2013–14</t>
  </si>
  <si>
    <t>2015–16</t>
  </si>
  <si>
    <t>2016–17</t>
  </si>
  <si>
    <t>2017–18</t>
  </si>
  <si>
    <t>Aboriginal (rate per 1,000)</t>
  </si>
  <si>
    <t>Non-Aboriginal (rate per 1,000)</t>
  </si>
  <si>
    <t>Gap (rate per 1,000)</t>
  </si>
  <si>
    <t>Gap</t>
  </si>
  <si>
    <t>Other</t>
  </si>
  <si>
    <t>Aboriginal (count)</t>
  </si>
  <si>
    <t>Non-Aboriginal (count)</t>
  </si>
  <si>
    <t>Aboriginal status unknown</t>
  </si>
  <si>
    <t>(b) The 2011–2015 estimates are preliminary, and are based on applying 2006–2010 Indigenous status reclassification rates to the enhanced death Population denominators used to calculate rates for 2011–2015.</t>
  </si>
  <si>
    <t>Source: Victorian Emergency Management Data collection</t>
  </si>
  <si>
    <t>Rate of self–harm related emergency department presentations (by 15–24 years old, and all)</t>
  </si>
  <si>
    <t xml:space="preserve">Table 8A.1.7; Productivity Commission Overcoming Indigenous Disadvantage 2016  [ABS (unpublished) National Aboriginal and Torres Strait Islander Social Survey 2004–05; ABS (unpublished) National Health Survey 2004–05; </t>
  </si>
  <si>
    <t>ABS (unpublished) National Aboriginal and Torres Strait Islander Social Survey 2008; ABS (unpublished) National Health Survey 2007–08;</t>
  </si>
  <si>
    <t>ABS (unpublished) Australian Aboriginal and Torres Strait Islander Health Survey 2012–13 (2012–13 Core component); ABS (unpublished) Australian Health Survey 2011–13 (2011–12 Core component);</t>
  </si>
  <si>
    <t>ABS (unpublished) National Aboriginal and Torres Strait Islander Social Survey, 2014–15; ABS (unpublished) National Health Survey, 2014–15.]</t>
  </si>
  <si>
    <t>Information for some young people aged 15–17 years was provided by an adult proxy. For the majority of people aged 15 years and over, data were self–reported.</t>
  </si>
  <si>
    <t>Aboriginal (rate per 1000)</t>
  </si>
  <si>
    <t>Rate Ratio</t>
  </si>
  <si>
    <t xml:space="preserve"> Non- Aboriginal (count)</t>
  </si>
  <si>
    <t>Table 11.1.7. Closed episodes for alcohol and other drug treatment services, by Aboriginal status, Victoria 2007–08 to 2016–17</t>
  </si>
  <si>
    <t>or when treatment is ceased (see reason for cessation on page 71 (Glossary) in Alcohol and other drug treatment services in Australia 2016–17).</t>
  </si>
  <si>
    <t>Data quality statement: People receive treatment for alcohol and other drug-related issues in a variety of settings not in scope for the AODTS NMDS.</t>
  </si>
  <si>
    <t>Definition: The AODTS NMDS contains information on treatment provided to clients by publicly funded AOD treatment services, including government and non-government organisations.</t>
  </si>
  <si>
    <t>Information on clients and treatment services are included in the AODTS NMDS when a treatment episode provided to a client is closed</t>
  </si>
  <si>
    <t>Source: Table SE VIC.6 AIHW ;Alcohol and Other Drug Treatment Services National Minimum Data Set (AODTS NMDS), AIHW.</t>
  </si>
  <si>
    <t>Children 0–14 years (per cent)</t>
  </si>
  <si>
    <t>Adults 15–54 years (per cent)</t>
  </si>
  <si>
    <t xml:space="preserve">Adults 55 years or over (per cent) </t>
  </si>
  <si>
    <t>Children 0–14 years (count)</t>
  </si>
  <si>
    <t>Adults 15–54 years (count)</t>
  </si>
  <si>
    <t xml:space="preserve">Adults 55 years or over (count) </t>
  </si>
  <si>
    <t>Source: ROGS 2019 Table 10A.25 [Department of Health unpublished, MBS data collection; ABS various years, Australian Demographic Statistics, Cat. no. 3201.0;</t>
  </si>
  <si>
    <t>ABS 2014, Experimental estimates and projections, Aboriginal and Torres Strait Islander Australians 2001 to 2026, Cat. no. 3238.0.]</t>
  </si>
  <si>
    <t>40+</t>
  </si>
  <si>
    <t>50–69</t>
  </si>
  <si>
    <t>50–79</t>
  </si>
  <si>
    <t>Age group</t>
  </si>
  <si>
    <t>All Victorians (ASR per 100)</t>
  </si>
  <si>
    <t>Aboriginal              (ASR per 100)</t>
  </si>
  <si>
    <t>Aboriginal
(n)</t>
  </si>
  <si>
    <t>Not stated (n)</t>
  </si>
  <si>
    <t>Proportion of recipients that are Aboriginal (%)</t>
  </si>
  <si>
    <t>Status</t>
  </si>
  <si>
    <t>Aboriginal status not stated</t>
  </si>
  <si>
    <t>Transisted to NDIS with approved plan (count)</t>
  </si>
  <si>
    <t>In pathway to transition to NDIS (count)</t>
  </si>
  <si>
    <t>Transitioned to NDIS with approved plan (%)</t>
  </si>
  <si>
    <t>In pathway to transition to NDIS (%)</t>
  </si>
  <si>
    <t>Total flagged for potential transition to NDIS (count)</t>
  </si>
  <si>
    <t>Aboriginal status not stated (n)</t>
  </si>
  <si>
    <t>Table 12.1.4. Number and proportion of Victorians accessing aged care services, by Aboriginal status, 2007–08 to 2017–18</t>
  </si>
  <si>
    <t>Aboriginal (aged 50+)</t>
  </si>
  <si>
    <t>% Aboriginal (aged 50+)</t>
  </si>
  <si>
    <t>Non-Aboriginal (Aged 65+)</t>
  </si>
  <si>
    <t>% Non-Aboriginal (Aged 65+)</t>
  </si>
  <si>
    <t>Not stated (aged 50+)</t>
  </si>
  <si>
    <t>Definition: Aged care clients during financial year</t>
  </si>
  <si>
    <t>Data quality statement: Data are presented at the program level only. An individual may receive services under more than one aged care program,</t>
  </si>
  <si>
    <t xml:space="preserve"> therefore the number of unique individuals accessing aged care cannot be determined. Home care client care level is based on claim data for June 2018. </t>
  </si>
  <si>
    <t>For a small number of cases where claim data for this period had not been received at time of reporting, client care level is based on the care level of the client at entry to Home Care.</t>
  </si>
  <si>
    <t>Aboriginal people aged 55+ assessed (n)</t>
  </si>
  <si>
    <t xml:space="preserve">% Aboriginal people aged 55+ </t>
  </si>
  <si>
    <t>Non-Aboriginal people aged 75+ assessed (n)</t>
  </si>
  <si>
    <t xml:space="preserve">% Non-Aboriginal people aged 75+ </t>
  </si>
  <si>
    <t>Source: Department of Health unpublished, MBS data collection; ABS various years, Australian Demographic Statistics, Cat. no. 3201.0; ABS 2014, Experimental estimates and projections, Aboriginal and Torres Strait Islander Australians 2001 to 2026, Cat. no. 3238.0.</t>
  </si>
  <si>
    <t>Definition: Eligible population are Aboriginal and Torres Strait Islander people aged 55 years or over and non-Indigenous people aged 75 years or over, excluding people living in residential aged care facilities.</t>
  </si>
  <si>
    <t>Includes claims for MBS items 704, 706 and 715, for Aboriginal and Torres Strait Islander people aged 55 years or over.</t>
  </si>
  <si>
    <t>Includes claims for MBS items 700, 702, 701, 703, 705 and 707, for Non-Aboriginal people aged 75 years or over.</t>
  </si>
  <si>
    <t>Table 12.1.5. Number and proportion of Victorians aged 55 and over who had an annual health assessment, 2007–08 to 2017–18</t>
  </si>
  <si>
    <t>Table 13.1.3. Hospitalisations where patients left against medical advice/were discharged at own risk</t>
  </si>
  <si>
    <t>Aboriginal       (rate per 1,000)</t>
  </si>
  <si>
    <t xml:space="preserve">Aboriginal persons employed in health or social services sector (n) </t>
  </si>
  <si>
    <t>As a proportion of all persons employed in health or social services sector (%)</t>
  </si>
  <si>
    <t>Gap from population parity (%)</t>
  </si>
  <si>
    <t>Aboriginal (per 1,000)</t>
  </si>
  <si>
    <t>Aboriginal (n)</t>
  </si>
  <si>
    <t>Table 14.1.2a. Number and rate of self-harm-related emergency department presentations, 15–24 years old, by Aboriginal status, 2008–09 to 2017–18</t>
  </si>
  <si>
    <t>Table 14.1.2b. Number and rate of self-harm-related emergency department presentations, all ages, by Aboriginal status, Victoria 2008–09 to 2017–18</t>
  </si>
  <si>
    <t>2006–08</t>
  </si>
  <si>
    <t>Table 14.1.3. Proportion of persons aged 15 and above who are able to get support in times of crisis from outside their household, by Aboriginal status, Victoria 2006–08 and 2014–15</t>
  </si>
  <si>
    <t>2005–06</t>
  </si>
  <si>
    <t>2006–07</t>
  </si>
  <si>
    <t>n.a.</t>
  </si>
  <si>
    <t>Aboriginal  (per 1,000)</t>
  </si>
  <si>
    <t>Number and proportion of Aboriginal people employed in the health or social services sector</t>
  </si>
  <si>
    <t>Note: Data at the Victorian level is not publicly available.</t>
  </si>
  <si>
    <t>Table 14.1.4. Proportion of people with a disability that are able to get support in times of crisis, by Aboriginal and Torres Strait Islander status, Australia, 2014–15</t>
  </si>
  <si>
    <t>All persons</t>
  </si>
  <si>
    <t>Aboriginal and Torres Strait Islanders</t>
  </si>
  <si>
    <t>Aboriginal and Torres Strait Islander data sourced from Table 28.3, National Aboriginal and Torres Strait Islander Social Survey 2014–15,  Australian Bureau of Statistics Catalogue No. 41714.0</t>
  </si>
  <si>
    <t>How often doctors:</t>
  </si>
  <si>
    <t>Spent enough time with the patient</t>
  </si>
  <si>
    <t>Explained things in a way that could be understood</t>
  </si>
  <si>
    <t>Listened</t>
  </si>
  <si>
    <t>Showed respect for what was said</t>
  </si>
  <si>
    <t xml:space="preserve"> 'Always' or 'Usually'</t>
  </si>
  <si>
    <t>Victoria</t>
  </si>
  <si>
    <t>Australia</t>
  </si>
  <si>
    <t>Source: Table 3.08.4. Aboriginal and Torres Strait Islander Health Performance Framework 2017: Victoria, AIHW Cat. no: IHW 183</t>
  </si>
  <si>
    <t>Source: Kelaher et al. 2014, Med J Aust 2014; 201(1):44-47</t>
  </si>
  <si>
    <t>Aboriginal data sourced from National Aboriginal and Torres Strait Islander Social Survey 2008 and 2014–15</t>
  </si>
  <si>
    <t>Table 13.1.1a. Proportion of Aboriginal Victorians that reported experienced racism in health settings within the previous 12 months, 2010–11</t>
  </si>
  <si>
    <t>Table 13.1.1b. Proportion of Aboriginal Victorians that did not access a health service for reasons relating to cultural appropriateness, 2012–13</t>
  </si>
  <si>
    <t>Aboriginal data sourced from the ABS Aboriginal and Torres Strait Islander Health Survey 2012–13 and National Aboriginal and Torres Strait Islander Social Survey 2014–15</t>
  </si>
  <si>
    <t>Non Aboriginal data sourced from the ABS National Health Survey 2011 and General Social Survey 2014</t>
  </si>
  <si>
    <t>Definition: Excludes Psychiatric Disability Rehabilitation and Support Services and Early Childhood Intervention Services.</t>
  </si>
  <si>
    <t>Quality statement: Disability datasets are linked to other datasets such as HACC and NDIS, to fill in missing data and adjust Indigenous status over reporting.</t>
  </si>
  <si>
    <t>Source: Disability Services National Minimum Data Set collection</t>
  </si>
  <si>
    <t>Source: National Disability Insurance Agreement Appendix E - 31 May 2019 and DHHS Client Database (as at 6 June 2019)</t>
  </si>
  <si>
    <t>(b) All funding types includes state-funded, newly registered and existing commonwealth clients</t>
  </si>
  <si>
    <t>(a) State Funded includes clients funded by the Victorian Government only</t>
  </si>
  <si>
    <t>Definition: data includes alcohol, other drugs and drug and alcohol related self-harm presentations</t>
  </si>
  <si>
    <t>Population denominators used to calculate rates for financial years 2008/09 and 2009/10 were based on 2006 ABS census poulation data.</t>
  </si>
  <si>
    <t>Population denominators used to calculate rates for financial years 2010/11 to 2014/15 were based on 2011 ABS census poulation data.</t>
  </si>
  <si>
    <t xml:space="preserve">Population denominators used to calculate rates for financial years 2015/16 to 2017/18 were based on 2016 ABS census poulation data. </t>
  </si>
  <si>
    <t>Source: Victorian Admitted Episodes Data collection</t>
  </si>
  <si>
    <t xml:space="preserve"> For defintions see METeOR item 658499: at https://meteor.aihw.gov.au/content/index.phtml/itemId/658499.</t>
  </si>
  <si>
    <t>Source: ROGS 2019 Table 10A.59 AIHW unpublished, National Hospital Morbidity Database; ABS unpublished, Estimated Resident Population, 30 June preceding the reference period. ABS 2014, Experimental Estimates and Projections, Aboriginal and Torres Strait Islander Australians, 2001 to 2026, Series B, Cat. no. 3238.0.</t>
  </si>
  <si>
    <t>Lung </t>
  </si>
  <si>
    <t>Breast </t>
  </si>
  <si>
    <t>Bowel </t>
  </si>
  <si>
    <t>Prostate </t>
  </si>
  <si>
    <t>Lymphoma </t>
  </si>
  <si>
    <t>Melanoma </t>
  </si>
  <si>
    <t>Liver </t>
  </si>
  <si>
    <t>Head &amp; Neck </t>
  </si>
  <si>
    <t>Pancreas </t>
  </si>
  <si>
    <t>Leukaemia </t>
  </si>
  <si>
    <t>Kidney </t>
  </si>
  <si>
    <t>Brain &amp; CNS </t>
  </si>
  <si>
    <t>Stomach </t>
  </si>
  <si>
    <t>Uterus </t>
  </si>
  <si>
    <t>Cancer site</t>
  </si>
  <si>
    <t>MPD &amp; MDS</t>
  </si>
  <si>
    <t>Aboriginal incidence (n)</t>
  </si>
  <si>
    <t>Non-Aboriginal incidence (n)</t>
  </si>
  <si>
    <t>Distribution of Aboriginal cancer diagnoses (%)</t>
  </si>
  <si>
    <t>Distribution of Non-Aboriginal cancer diagnoses (%)</t>
  </si>
  <si>
    <t>Aboriginal males (incidence rate per 10,000)</t>
  </si>
  <si>
    <t>Non-Aboriginal males (incidence rate per 10,000)</t>
  </si>
  <si>
    <t>Aboriginal females (incidence rate per 10,000)</t>
  </si>
  <si>
    <t>Non-Aboriginal females (incidence rate per 10,000)</t>
  </si>
  <si>
    <t>Under 20</t>
  </si>
  <si>
    <t>20-29</t>
  </si>
  <si>
    <t>30-39</t>
  </si>
  <si>
    <t>40-49</t>
  </si>
  <si>
    <t>50-59</t>
  </si>
  <si>
    <t>60-69</t>
  </si>
  <si>
    <t>70+</t>
  </si>
  <si>
    <t>Rate ratio (males)</t>
  </si>
  <si>
    <t>Rate ratio (females)</t>
  </si>
  <si>
    <t xml:space="preserve">This change has enabled VCR to augment the Aboriginal status data reported by hospitals for admissions relating to cancer, previously our only source of data for living Victorians, with additional information from other administrative health datasets. </t>
  </si>
  <si>
    <t>In preparing the Cancer in Victoria - Statistics &amp; trends 2017 report, VCR identified nearly 100 more Aboriginal or Torres Strait Islander Victorians (amongst the 150,000 Victorians diagnosed with cancer in 2011-2015) by linking VCR data to other health administrative datasets.</t>
  </si>
  <si>
    <t>and business rules have been established to determine their status for analysis using these sources. Whilst there remain some questions about the accuracy of the ascertaining Aboriginal status in individuals, these data are currently the best available</t>
  </si>
  <si>
    <t xml:space="preserve">These data highlight the difficulties in accurately collecting indigenous status through routine VCR reporting channels, and support the use of multiple data sources - an individual may frequently be identified differently in one or more health-related episodes or institutions, </t>
  </si>
  <si>
    <t>Data quality statement: The Cancer Outcomes Act (2014) transferred custodianship of the Victorian Cancer Registry (VCR) to the Secretary of the Department of Health and Human Services, Victoria.</t>
  </si>
  <si>
    <t>Final life tables for 2011–2015 will be prepared when final 2011–2015 National Mortality Database data become available, and a Mortality Data Extract for 2011–2015 is created and linked to the comparative data sets.</t>
  </si>
  <si>
    <t>Aboriginal (presentation rate per 1,000)</t>
  </si>
  <si>
    <t>Non-Aboriginal (presentation rate per 1,000)</t>
  </si>
  <si>
    <t>Gap (presentation rate per 1,000)</t>
  </si>
  <si>
    <t>Counting: number of hospital separations, and therefore data may include multiple visits with individuals counted multiple times within a given period.</t>
  </si>
  <si>
    <t>Counting: number of presentations, and therefore data may include multiple visits with individuals counted multiple times within a given period.</t>
  </si>
  <si>
    <t>An episode is closed when treatment is completed, and there has been no further contact between the client and the treatment provider for 3 months,</t>
  </si>
  <si>
    <t>Source: Department of Health—Aged Care Data Warehouse. GEN data: people using aged care, published on GEN-agedcaredata.gov.au.</t>
  </si>
  <si>
    <t>Non-Aboriginal data sourced from Table 11.3,  General Social Survey 2014, Australian Bureau of Statistics Catalogue No. 4159.0</t>
  </si>
  <si>
    <t>Source: Table 3.08.7. Aboriginal and Torres Strait Islander Health Performance Framework 2017: Victoria; data sourced from the 2012–13 National Aboriginal and Torres Strait Islander Health Survey.</t>
  </si>
  <si>
    <t>4714.0 National Aboriginal and Torres Strait Islander Social Survey, Australia, 2014–15</t>
  </si>
  <si>
    <t>Table 26.1 Alcohol consumption lifetime risk, by state or territory, by sex, Aboriginal and Torres Strait Islander persons aged 15 years and over — 2002, 2008, and 2014–15, Estimate</t>
  </si>
  <si>
    <t xml:space="preserve">     Australian Bureau of Statistics</t>
  </si>
  <si>
    <t>43640DO021_20142015 National Health Survey: First Results, 2014–15 — Victoria</t>
  </si>
  <si>
    <t>Released at 11:30 am (Canberra time) 23 March 2016</t>
  </si>
  <si>
    <t>Table 10.1 Alcohol consumption — Longer term/Lifetime risk(a), Persons (estimate)</t>
  </si>
  <si>
    <t>Age group (years)</t>
  </si>
  <si>
    <t>15–17</t>
  </si>
  <si>
    <t>18–24</t>
  </si>
  <si>
    <t>25–34</t>
  </si>
  <si>
    <t>35–44</t>
  </si>
  <si>
    <t>45–54</t>
  </si>
  <si>
    <t>55–64</t>
  </si>
  <si>
    <t>65 years 
and over</t>
  </si>
  <si>
    <t>Total 15 years and over</t>
  </si>
  <si>
    <t>Total 18 years and over</t>
  </si>
  <si>
    <t>ESTIMATE ('000)</t>
  </si>
  <si>
    <t>Persons</t>
  </si>
  <si>
    <t>Consumed alcohol in the last week</t>
  </si>
  <si>
    <t>2001 NHMRC guidelines</t>
  </si>
  <si>
    <t>Low risk</t>
  </si>
  <si>
    <t>Risky</t>
  </si>
  <si>
    <t>High risk</t>
  </si>
  <si>
    <t>Risky/High risk</t>
  </si>
  <si>
    <t>Total(b)</t>
  </si>
  <si>
    <t>2009 NHMRC guidelines</t>
  </si>
  <si>
    <t>Did not exceed guidelines</t>
  </si>
  <si>
    <t>Exceeded guidelines</t>
  </si>
  <si>
    <t>Did not consume alcohol in the last week but did less than 12 months ago</t>
  </si>
  <si>
    <t>Consumed alcohol 12 or more months ago</t>
  </si>
  <si>
    <t>Never consumed alcohol</t>
  </si>
  <si>
    <t>Total consumed alcohol 12 or more months ago/never consumed alcohol</t>
  </si>
  <si>
    <t>Total(c)</t>
  </si>
  <si>
    <t>Males</t>
  </si>
  <si>
    <t>Females</t>
  </si>
  <si>
    <t>* estimate has a relative standard error of 25% to 50% and should be used with caution</t>
  </si>
  <si>
    <t>** estimate has a relative standard error greater than 50% and is considered too unreliable for general use</t>
  </si>
  <si>
    <t>Cells in this table containing data have been randomly adjusted to avoid the release of confidential data. Discrepancies may occur between sums of the component items and totals.</t>
  </si>
  <si>
    <t>(a) National Health and Medical Research Council (NHMRC) guidelines for the consumption of alcohol. For more information see Glossary.</t>
  </si>
  <si>
    <t>(b) Includes risk level not known.</t>
  </si>
  <si>
    <t>(c) Includes persons who did not remember when they last consumed alcohol.</t>
  </si>
  <si>
    <t>© Commonwealth of Australia 2016</t>
  </si>
  <si>
    <t xml:space="preserve">            Australian Bureau of Statistics</t>
  </si>
  <si>
    <t>Released at 11.30am (Canberra time) Mon 27 March 2017</t>
  </si>
  <si>
    <t>NSW</t>
  </si>
  <si>
    <t>Vic.</t>
  </si>
  <si>
    <t>Qld</t>
  </si>
  <si>
    <t>SA</t>
  </si>
  <si>
    <t>WA</t>
  </si>
  <si>
    <t>Tas.</t>
  </si>
  <si>
    <t>NT</t>
  </si>
  <si>
    <t>ACT</t>
  </si>
  <si>
    <t>Exceeded guidelines for lifetime risk</t>
  </si>
  <si>
    <t>Drinks one day a year or less (including never in the last 12 months)</t>
  </si>
  <si>
    <t>© Commonwealth of Australia 2017</t>
  </si>
  <si>
    <t>*assuming the distribution of risky drinking for the 'not stated' category is representative of known responses</t>
  </si>
  <si>
    <t>Source: ROGS 2019 Table 10A.47 [AIHW (2017) Participation in BreastScreen Australia 2015–16; AIHW (various years) BreastScreen Australia monitoring reports.]</t>
  </si>
  <si>
    <t>Research undertaken by the First People’s Disability Network suggests that NDIS figures represent considerable under reporting for Aboriginal clients.</t>
  </si>
  <si>
    <r>
      <t>Table 14.1.5. Community mental health care</t>
    </r>
    <r>
      <rPr>
        <b/>
        <vertAlign val="superscript"/>
        <sz val="10"/>
        <color theme="1"/>
        <rFont val="Arial"/>
        <family val="2"/>
      </rPr>
      <t>(a)</t>
    </r>
    <r>
      <rPr>
        <b/>
        <sz val="10"/>
        <color theme="1"/>
        <rFont val="Arial"/>
        <family val="2"/>
      </rPr>
      <t xml:space="preserve"> service contacts per 1,000 population, by Indigenous status, Victoria 2005–06 to 2016–17</t>
    </r>
  </si>
  <si>
    <r>
      <t>2011–12</t>
    </r>
    <r>
      <rPr>
        <b/>
        <vertAlign val="superscript"/>
        <sz val="9"/>
        <color rgb="FF000000"/>
        <rFont val="Arial"/>
        <family val="2"/>
      </rPr>
      <t>(b)</t>
    </r>
  </si>
  <si>
    <r>
      <t>2012–13</t>
    </r>
    <r>
      <rPr>
        <b/>
        <vertAlign val="superscript"/>
        <sz val="9"/>
        <color rgb="FF000000"/>
        <rFont val="Arial"/>
        <family val="2"/>
      </rPr>
      <t>(b)</t>
    </r>
  </si>
  <si>
    <r>
      <t xml:space="preserve">(a)    </t>
    </r>
    <r>
      <rPr>
        <i/>
        <sz val="8"/>
        <color theme="1"/>
        <rFont val="Arial"/>
        <family val="2"/>
      </rPr>
      <t>Community mental health care</t>
    </r>
    <r>
      <rPr>
        <sz val="8"/>
        <color theme="1"/>
        <rFont val="Arial"/>
        <family val="2"/>
      </rPr>
      <t xml:space="preserve"> refers to government‑funded and -operated specialised mental health care provided by community mental health care services and hospital‑based ambulatory care services, such as outpatient and day clinics. </t>
    </r>
  </si>
  <si>
    <r>
      <t xml:space="preserve">(b)     </t>
    </r>
    <r>
      <rPr>
        <sz val="8"/>
        <color rgb="FF000000"/>
        <rFont val="Arial"/>
        <family val="2"/>
      </rPr>
      <t>Data for 2011–12 and 2012–13 is excluded due to protected industrial action in Victoria causing service level collection gaps.</t>
    </r>
  </si>
  <si>
    <t>Source: Table CMHC.10; 2016–17 Mental health services in Australia: State and territory community mental health services, AIHW</t>
  </si>
  <si>
    <t>Descriptive measure: see case study in Health and Wellbeing chapter.</t>
  </si>
  <si>
    <r>
      <t xml:space="preserve">(a) the level of </t>
    </r>
    <r>
      <rPr>
        <i/>
        <sz val="8"/>
        <color theme="1"/>
        <rFont val="Arial"/>
        <family val="2"/>
      </rPr>
      <t>psychological distress</t>
    </r>
    <r>
      <rPr>
        <sz val="8"/>
        <color theme="1"/>
        <rFont val="Arial"/>
        <family val="2"/>
      </rPr>
      <t xml:space="preserve"> is derived according to the Kessler Psychological Distress Scale (K5) questions</t>
    </r>
  </si>
  <si>
    <t>Table 14.1.1. Proportion of persons aged 15 and above who reported high or very high levels of psychological distress(a) by Aboriginal status, Victoria 2011–13 and 2014–15</t>
  </si>
  <si>
    <r>
      <t>Rate Ratio</t>
    </r>
    <r>
      <rPr>
        <b/>
        <vertAlign val="superscript"/>
        <sz val="9"/>
        <color rgb="FF000000"/>
        <rFont val="Arial"/>
        <family val="2"/>
      </rPr>
      <t>(c)</t>
    </r>
  </si>
  <si>
    <r>
      <t>State Funded</t>
    </r>
    <r>
      <rPr>
        <b/>
        <vertAlign val="superscript"/>
        <sz val="9"/>
        <color rgb="FF000000"/>
        <rFont val="Arial"/>
        <family val="2"/>
      </rPr>
      <t>(a)</t>
    </r>
  </si>
  <si>
    <r>
      <t>All funding types</t>
    </r>
    <r>
      <rPr>
        <b/>
        <vertAlign val="superscript"/>
        <sz val="9"/>
        <color rgb="FF000000"/>
        <rFont val="Arial"/>
        <family val="2"/>
      </rPr>
      <t>(b)</t>
    </r>
  </si>
  <si>
    <t>Table 13.1.2. Proportion of Aboriginal Victorians reporting positive client experience of GP services, 2012–13</t>
  </si>
  <si>
    <t>All ages</t>
  </si>
  <si>
    <t>Cervix</t>
  </si>
  <si>
    <t>Female (IRR)</t>
  </si>
  <si>
    <t>Male (IRR)</t>
  </si>
  <si>
    <t xml:space="preserve">Source: Cancer Council Victoria report: Cancer in Victoria: Statistics &amp; Trends 2017  </t>
  </si>
  <si>
    <t>(a) Incidence rate ratios were calculated by dividing the incidence rate for Aboriginal Victorians by the incidence rate for Non-Aboriginal Victorians</t>
  </si>
  <si>
    <t>Table 11.1.5a. Incidence and distribution of the 15 most common types of cancer for Victorians by Aboriginal status, 2012–2016</t>
  </si>
  <si>
    <t>Non-Aboriginal (per 1,000)</t>
  </si>
  <si>
    <t>Data quality statement: Cells in this table have been randomly adjusted to avoid the release of confidential data. No reliance should be placed on small cells.</t>
  </si>
  <si>
    <t>Source: ABS Census of Population and Housing 2006, 2011 and 2016; ABS TableBuilder</t>
  </si>
  <si>
    <t>Objective 14.1: Improve Aboriginal mental health and social and emotional wellbeing</t>
  </si>
  <si>
    <t>Measure 12.1.6</t>
  </si>
  <si>
    <t>Table 11.1.5b. Age-specific cancer incidence rates by sex for Aboriginal and Non-Aboriginal Victorians, 2012–2016</t>
  </si>
  <si>
    <t>Non-Aboriginal (n)</t>
  </si>
  <si>
    <t xml:space="preserve">The rate ratio is calculated by dividing the rate for Aboriginal and Torres Strait Islander people by the corresponding rate for Non-Aboriginal people. </t>
  </si>
  <si>
    <t>Non-Aboriginal, Female (years)</t>
  </si>
  <si>
    <t>Non-Aboriginal, Female 95% CI (years)</t>
  </si>
  <si>
    <t>Non-Aboriginal, Male (years)</t>
  </si>
  <si>
    <t>Non-Aboriginal (%)</t>
  </si>
  <si>
    <r>
      <rPr>
        <b/>
        <sz val="8"/>
        <rFont val="Arial"/>
        <family val="2"/>
      </rPr>
      <t>Closed treatment episode:</t>
    </r>
    <r>
      <rPr>
        <sz val="8"/>
        <rFont val="Arial"/>
        <family val="2"/>
      </rPr>
      <t xml:space="preserve"> A treatment episode is period of contact between a client and a treatment provider, or team of providers. </t>
    </r>
  </si>
  <si>
    <t>Non-Aboriginal data sourced from General Social Survey 2006 and 2014</t>
  </si>
  <si>
    <r>
      <t>Rate ratio</t>
    </r>
    <r>
      <rPr>
        <b/>
        <vertAlign val="superscript"/>
        <sz val="9"/>
        <rFont val="Arial"/>
        <family val="2"/>
      </rPr>
      <t>(d)</t>
    </r>
    <r>
      <rPr>
        <b/>
        <sz val="9"/>
        <rFont val="Arial"/>
        <family val="2"/>
      </rPr>
      <t xml:space="preserve"> </t>
    </r>
  </si>
  <si>
    <r>
      <t>Table 11.1.5c. Incidence rate ratios (IRR)</t>
    </r>
    <r>
      <rPr>
        <b/>
        <vertAlign val="superscript"/>
        <sz val="10"/>
        <rFont val="Arial"/>
        <family val="2"/>
      </rPr>
      <t>(a)</t>
    </r>
    <r>
      <rPr>
        <b/>
        <sz val="10"/>
        <rFont val="Arial"/>
        <family val="2"/>
      </rPr>
      <t xml:space="preserve"> for selected cancer types for Aboriginal Victorians compared with Non-Aboriginal Victorians, all ages, 2012–2016</t>
    </r>
  </si>
  <si>
    <t>Table 12.1.1. Number and proportion of Aboriginal Victorians who received a health check or assessment, by age</t>
  </si>
  <si>
    <r>
      <t>Proportion of Victorian population that identify as Aboriginal (%)</t>
    </r>
    <r>
      <rPr>
        <b/>
        <vertAlign val="superscript"/>
        <sz val="9"/>
        <color theme="1"/>
        <rFont val="Arial"/>
        <family val="2"/>
      </rPr>
      <t>(a)</t>
    </r>
  </si>
  <si>
    <t>(a) Proportion that identified as Aboriginal and/or Torres Strait Islander on Census night of the stated year.</t>
  </si>
  <si>
    <t>Measure 12.1.6. Services implement strategies, partnerships and campaigns, and offer care and support that is inclusive and address the needs of Aboriginal people who are LGBTI</t>
  </si>
  <si>
    <r>
      <t>Table 11.1.1. Expectation of life at birth for the Aboriginal and Non-Aboriginal population, Victoria, 2001–2005</t>
    </r>
    <r>
      <rPr>
        <b/>
        <vertAlign val="superscript"/>
        <sz val="10"/>
        <rFont val="Arial"/>
        <family val="2"/>
      </rPr>
      <t>(a)</t>
    </r>
    <r>
      <rPr>
        <b/>
        <sz val="10"/>
        <rFont val="Arial"/>
        <family val="2"/>
      </rPr>
      <t>, 2006–2010</t>
    </r>
    <r>
      <rPr>
        <b/>
        <vertAlign val="superscript"/>
        <sz val="10"/>
        <rFont val="Arial"/>
        <family val="2"/>
      </rPr>
      <t>(a)</t>
    </r>
    <r>
      <rPr>
        <b/>
        <sz val="10"/>
        <rFont val="Arial"/>
        <family val="2"/>
      </rPr>
      <t xml:space="preserve"> and 2011–2015</t>
    </r>
    <r>
      <rPr>
        <b/>
        <vertAlign val="superscript"/>
        <sz val="10"/>
        <rFont val="Arial"/>
        <family val="2"/>
      </rPr>
      <t>(a)(b)</t>
    </r>
  </si>
  <si>
    <r>
      <t xml:space="preserve">Table 11.1.2. Age standardised self–assessed health status, people aged 15 years and over by Aboriginal status, Victoria, 2004–05, 2008, 2011–13 and 2014–15 (proportion) </t>
    </r>
    <r>
      <rPr>
        <b/>
        <vertAlign val="superscript"/>
        <sz val="10"/>
        <rFont val="Arial"/>
        <family val="2"/>
      </rPr>
      <t>(a)(b)(c)</t>
    </r>
  </si>
  <si>
    <t>Table 11.1.3. Proportion of persons aged 18 and above who are daily smokers, by Aboriginal status, Victoria, 2004–05, 2008, 2011–11 and 2014–15</t>
  </si>
  <si>
    <t>Table 11.1.4a.Separations per 1,000 population for all potentially preventable hospitalisations, by Aboriginal status(a), Victoria, 2007–08 to 2017–18</t>
  </si>
  <si>
    <t>Table 11.1.4b. Separations per 1,000 population for vaccine-related potentially preventable hospitalisations, by Aboriginal status(a), Victoria, 2007–08 to 2017–18</t>
  </si>
  <si>
    <t>Table 11.1.4c. Separations per 1,000 population for acute potentially preventable hospitalisations, by Aboriginal status(a), Victoria, 2007–08 to 2017–18</t>
  </si>
  <si>
    <t>Table 11.1.4d. Separations per 1,000 population for chronic potentially preventable hospitalisations, by Aboriginal status(a), Victoria, 2007–08 to 2017–18</t>
  </si>
  <si>
    <t>Table 11.1.6a. Number and rate of emergency department presentations for alcohol or drug related harm, all ages, by Aboriginal status, Victoria, 2008–09 to 2017–18</t>
  </si>
  <si>
    <t>Table 11.1.6b. Number and rate of emergency department presentations for alcohol or drug related harm, aged 15–24, by Aboriginal status, Victoria, 2008–09 to 2017–18</t>
  </si>
  <si>
    <t>Table 12.1.2. Participation rates for women screened by BreastScreen Australia, by Aboriginal status, Victoria, 2011 to 2016</t>
  </si>
  <si>
    <t>Table 12.1.3a. Proportion and number accessing disability services, by Aborginal status, Victoria, 2007–08 to 2016–17</t>
  </si>
  <si>
    <t>Table 12.1.3b. Proportion and number accessing the National Disability Insurance Scheme or in the pathway for transition, by Aborginal status, Victoria, at June 2019</t>
  </si>
  <si>
    <t>Table 13.1.4. Number and proportion of Aboriginal people employed in the health or social services sector</t>
  </si>
  <si>
    <t>Rates are age-standardised to the 2001 Australian standard population.</t>
  </si>
  <si>
    <t>(a) Rates are derived using populations that are revised to the ABS 2011 Census rebased population estimates and projections and may differ from previous reports.</t>
  </si>
  <si>
    <t>ASR = aged standardised rate</t>
  </si>
  <si>
    <t>Note: Respondents includes Aboriginal Victorians in non-remote areas aged 15 years and over who saw a doctor or specialist in last 12 months.</t>
  </si>
  <si>
    <t>Cat. no. 4364.0; ABS (unpublished) National Health Survey, 2007–08, Cat. no. 4364.0.]</t>
  </si>
  <si>
    <t>–0.6%</t>
  </si>
  <si>
    <t>–0.1%</t>
  </si>
  <si>
    <t>Source: ROGS table EA.8 [ABS (unpublished) Australian Aboriginal and Torres Strait Islander Health Survey 2012–13 (Core component) Cat. no. 4727.0;</t>
  </si>
  <si>
    <t xml:space="preserve">2011–12 </t>
  </si>
  <si>
    <t>–1.4%</t>
  </si>
  <si>
    <t>–12.2%</t>
  </si>
  <si>
    <t>–14.5%</t>
  </si>
  <si>
    <t>–14%</t>
  </si>
  <si>
    <t>–15.5%</t>
  </si>
  <si>
    <t>–13.9%</t>
  </si>
  <si>
    <t>–11.7%</t>
  </si>
  <si>
    <t>–11.6%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</si>
</sst>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C09]#,##0.00;[Red]&quot;-&quot;[$$-C09]#,##0.00"/>
    <numFmt numFmtId="165" formatCode="0.0"/>
    <numFmt numFmtId="166" formatCode="###\ ###\ ###;\-###\ ###\ ###;&quot;–&quot;"/>
    <numFmt numFmtId="167" formatCode="0.0%"/>
    <numFmt numFmtId="168" formatCode="_-* #,##0_-;\-* #,##0_-;_-* &quot;-&quot;??_-;_-@_-"/>
    <numFmt numFmtId="169" formatCode="&quot;&quot;#,##0.0&quot;&quot;"/>
    <numFmt numFmtId="170" formatCode="#,##0.0"/>
    <numFmt numFmtId="171" formatCode="&quot;*&quot;#,##0.0&quot;&quot;"/>
    <numFmt numFmtId="172" formatCode="&quot;**&quot;#,##0.0&quot;&quot;"/>
  </numFmts>
  <fonts count="59">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2"/>
      <color rgb="FF222222"/>
      <name val="Arial"/>
      <family val="2"/>
    </font>
    <font>
      <b/>
      <sz val="8"/>
      <name val="Arial"/>
      <family val="2"/>
    </font>
    <font>
      <sz val="8"/>
      <name val="Arial"/>
      <family val="2"/>
    </font>
    <font>
      <sz val="11"/>
      <color theme="1"/>
      <name val="Arial"/>
      <family val="2"/>
    </font>
    <font>
      <sz val="10"/>
      <color theme="1"/>
      <name val="Arial"/>
      <family val="2"/>
    </font>
    <font>
      <sz val="10"/>
      <name val="Arial"/>
      <family val="2"/>
    </font>
    <font>
      <sz val="8"/>
      <color theme="1"/>
      <name val="Arial"/>
      <family val="2"/>
    </font>
    <font>
      <b/>
      <sz val="10"/>
      <name val="Arial"/>
      <family val="2"/>
    </font>
    <font>
      <i/>
      <sz val="8"/>
      <name val="Arial"/>
      <family val="2"/>
    </font>
    <font>
      <sz val="8"/>
      <color theme="1"/>
      <name val="Calibri"/>
      <family val="2"/>
      <scheme val="minor"/>
    </font>
    <font>
      <b/>
      <sz val="12"/>
      <name val="Arial"/>
      <family val="2"/>
    </font>
    <font>
      <b/>
      <sz val="11"/>
      <name val="Arial"/>
      <family val="2"/>
    </font>
    <font>
      <b/>
      <sz val="11"/>
      <color theme="1"/>
      <name val="Arial"/>
      <family val="2"/>
    </font>
    <font>
      <sz val="10"/>
      <color theme="1"/>
      <name val="Calibri"/>
      <family val="2"/>
      <scheme val="minor"/>
    </font>
    <font>
      <sz val="8"/>
      <color rgb="FF000000"/>
      <name val="Arial"/>
      <family val="2"/>
    </font>
    <font>
      <sz val="7"/>
      <color theme="1"/>
      <name val="Arial"/>
      <family val="2"/>
    </font>
    <font>
      <sz val="11"/>
      <color rgb="FF000000"/>
      <name val="Calibri"/>
      <family val="2"/>
      <scheme val="minor"/>
    </font>
    <font>
      <b/>
      <sz val="11"/>
      <color rgb="FF000000"/>
      <name val="Calibri"/>
      <family val="2"/>
      <scheme val="minor"/>
    </font>
    <font>
      <b/>
      <sz val="10"/>
      <color rgb="FF000000"/>
      <name val="Arial"/>
      <family val="2"/>
    </font>
    <font>
      <b/>
      <sz val="10"/>
      <color theme="1"/>
      <name val="Arial"/>
      <family val="2"/>
    </font>
    <font>
      <b/>
      <sz val="8"/>
      <color theme="1"/>
      <name val="Arial"/>
      <family val="2"/>
    </font>
    <font>
      <sz val="11"/>
      <color rgb="FF000000"/>
      <name val="Arial"/>
      <family val="2"/>
    </font>
    <font>
      <i/>
      <sz val="8"/>
      <color theme="1"/>
      <name val="Arial"/>
      <family val="2"/>
    </font>
    <font>
      <sz val="10"/>
      <color rgb="FF333333"/>
      <name val="Arial"/>
      <family val="2"/>
    </font>
    <font>
      <b/>
      <sz val="9"/>
      <color rgb="FF000000"/>
      <name val="Arial"/>
      <family val="2"/>
    </font>
    <font>
      <sz val="9"/>
      <color rgb="FF000000"/>
      <name val="Arial"/>
      <family val="2"/>
    </font>
    <font>
      <b/>
      <sz val="12"/>
      <color theme="1"/>
      <name val="Arial"/>
      <family val="2"/>
    </font>
    <font>
      <sz val="8"/>
      <color indexed="8"/>
      <name val="Arial"/>
      <family val="2"/>
    </font>
    <font>
      <sz val="9"/>
      <color theme="1"/>
      <name val="Arial"/>
      <family val="2"/>
    </font>
    <font>
      <b/>
      <sz val="9"/>
      <color theme="1"/>
      <name val="Arial"/>
      <family val="2"/>
    </font>
    <font>
      <sz val="9"/>
      <color indexed="81"/>
      <name val="Arial"/>
      <family val="2"/>
    </font>
    <font>
      <b/>
      <sz val="18"/>
      <color indexed="9"/>
      <name val="Arial"/>
      <family val="2"/>
    </font>
    <font>
      <b/>
      <sz val="8"/>
      <color indexed="8"/>
      <name val="Arial"/>
      <family val="2"/>
    </font>
    <font>
      <sz val="8"/>
      <color indexed="12"/>
      <name val="Arial"/>
      <family val="2"/>
    </font>
    <font>
      <sz val="28"/>
      <color theme="1"/>
      <name val="Calibri"/>
      <family val="2"/>
      <scheme val="minor"/>
    </font>
    <font>
      <b/>
      <sz val="10"/>
      <color indexed="10"/>
      <name val="Arial"/>
      <family val="2"/>
    </font>
    <font>
      <u/>
      <sz val="10"/>
      <color indexed="12"/>
      <name val="Arial"/>
      <family val="2"/>
    </font>
    <font>
      <u/>
      <sz val="8"/>
      <color indexed="12"/>
      <name val="Arial"/>
      <family val="2"/>
    </font>
    <font>
      <sz val="8"/>
      <color indexed="81"/>
      <name val="Arial"/>
      <family val="2"/>
    </font>
    <font>
      <sz val="9"/>
      <color indexed="81"/>
      <name val="Tahoma"/>
      <family val="2"/>
    </font>
    <font>
      <sz val="8"/>
      <color rgb="FF4E586A"/>
      <name val="Segoe UI"/>
      <family val="2"/>
    </font>
    <font>
      <b/>
      <vertAlign val="superscript"/>
      <sz val="10"/>
      <color theme="1"/>
      <name val="Arial"/>
      <family val="2"/>
    </font>
    <font>
      <b/>
      <vertAlign val="superscript"/>
      <sz val="9"/>
      <color rgb="FF000000"/>
      <name val="Arial"/>
      <family val="2"/>
    </font>
    <font>
      <b/>
      <u/>
      <sz val="16"/>
      <color theme="1"/>
      <name val="Arial"/>
      <family val="2"/>
    </font>
    <font>
      <i/>
      <sz val="14"/>
      <color theme="1"/>
      <name val="Arial"/>
      <family val="2"/>
    </font>
    <font>
      <u/>
      <sz val="11"/>
      <color theme="10"/>
      <name val="Arial"/>
      <family val="2"/>
    </font>
    <font>
      <sz val="11"/>
      <name val="Arial"/>
      <family val="2"/>
    </font>
    <font>
      <b/>
      <sz val="9"/>
      <name val="Arial"/>
      <family val="2"/>
    </font>
    <font>
      <sz val="9"/>
      <name val="Arial"/>
      <family val="2"/>
    </font>
    <font>
      <sz val="9"/>
      <color theme="1"/>
      <name val="Calibri"/>
      <family val="2"/>
      <scheme val="minor"/>
    </font>
    <font>
      <i/>
      <sz val="9"/>
      <name val="Arial"/>
      <family val="2"/>
    </font>
    <font>
      <b/>
      <vertAlign val="superscript"/>
      <sz val="10"/>
      <name val="Arial"/>
      <family val="2"/>
    </font>
    <font>
      <b/>
      <vertAlign val="superscript"/>
      <sz val="9"/>
      <name val="Arial"/>
      <family val="2"/>
    </font>
    <font>
      <b/>
      <vertAlign val="superscript"/>
      <sz val="9"/>
      <color theme="1"/>
      <name val="Arial"/>
      <family val="2"/>
    </font>
    <font>
      <sz val="10"/>
      <name val="Geneva"/>
    </font>
  </fonts>
  <fills count="13">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theme="0"/>
        <bgColor theme="4"/>
      </patternFill>
    </fill>
    <fill>
      <patternFill patternType="solid">
        <fgColor theme="0"/>
        <bgColor rgb="FF000000"/>
      </patternFill>
    </fill>
    <fill>
      <patternFill patternType="solid">
        <fgColor rgb="FFFFFFFF"/>
        <bgColor rgb="FF000000"/>
      </patternFill>
    </fill>
    <fill>
      <patternFill patternType="solid">
        <fgColor rgb="FF336633"/>
        <bgColor indexed="63"/>
      </patternFill>
    </fill>
    <fill>
      <patternFill patternType="solid">
        <fgColor indexed="58"/>
        <bgColor indexed="63"/>
      </patternFill>
    </fill>
    <fill>
      <patternFill patternType="solid">
        <fgColor rgb="FFFFFF00"/>
        <bgColor indexed="64"/>
      </patternFill>
    </fill>
    <fill>
      <patternFill patternType="solid">
        <fgColor theme="0" tint="-0.14996795556505021"/>
        <bgColor indexed="64"/>
      </patternFill>
    </fill>
  </fills>
  <borders count="7">
    <border>
      <left/>
      <right/>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s>
  <cellStyleXfs count="13">
    <xf numFmtId="0" fontId="0" fillId="0" borderId="0"/>
    <xf numFmtId="0" fontId="3" fillId="0" borderId="0" applyNumberFormat="0" applyFill="0" applyBorder="0" applyAlignment="0" applyProtection="0"/>
    <xf numFmtId="164" fontId="1" fillId="0" borderId="0"/>
    <xf numFmtId="9" fontId="1" fillId="0" borderId="0" applyFont="0" applyFill="0" applyBorder="0" applyAlignment="0" applyProtection="0"/>
    <xf numFmtId="164" fontId="1" fillId="2" borderId="1" applyNumberFormat="0" applyFont="0" applyAlignment="0" applyProtection="0"/>
    <xf numFmtId="0" fontId="6" fillId="0" borderId="0"/>
    <xf numFmtId="0" fontId="9" fillId="0" borderId="0"/>
    <xf numFmtId="43" fontId="1" fillId="0" borderId="0" applyFont="0" applyFill="0" applyBorder="0" applyAlignment="0" applyProtection="0"/>
    <xf numFmtId="0" fontId="6" fillId="0" borderId="0"/>
    <xf numFmtId="0" fontId="9" fillId="0" borderId="0"/>
    <xf numFmtId="0" fontId="6" fillId="0" borderId="0"/>
    <xf numFmtId="43" fontId="10" fillId="0" borderId="0" applyFont="0" applyFill="0" applyBorder="0" applyAlignment="0" applyProtection="0"/>
    <xf numFmtId="0" fontId="40" fillId="0" borderId="0" applyNumberFormat="0" applyFill="0" applyBorder="0" applyAlignment="0" applyProtection="0">
      <alignment vertical="top"/>
      <protection locked="0"/>
    </xf>
  </cellStyleXfs>
  <cellXfs count="385">
    <xf numFmtId="0" fontId="0" fillId="0" borderId="0" xfId="0"/>
    <xf numFmtId="0" fontId="4" fillId="0" borderId="0" xfId="0" applyFont="1" applyAlignment="1"/>
    <xf numFmtId="0" fontId="3" fillId="0" borderId="0" xfId="1"/>
    <xf numFmtId="0" fontId="10" fillId="0" borderId="0" xfId="0" applyFont="1"/>
    <xf numFmtId="164" fontId="6" fillId="3" borderId="0" xfId="4" applyFont="1" applyFill="1" applyBorder="1" applyAlignment="1" applyProtection="1">
      <alignment vertical="center"/>
      <protection locked="0"/>
    </xf>
    <xf numFmtId="0" fontId="0" fillId="0" borderId="2" xfId="0" applyBorder="1"/>
    <xf numFmtId="0" fontId="12" fillId="3" borderId="0" xfId="0" applyFont="1" applyFill="1" applyAlignment="1">
      <alignment vertical="top"/>
    </xf>
    <xf numFmtId="0" fontId="6" fillId="3" borderId="0" xfId="0" applyFont="1" applyFill="1" applyAlignment="1">
      <alignment vertical="top"/>
    </xf>
    <xf numFmtId="0" fontId="13" fillId="0" borderId="0" xfId="0" applyFont="1"/>
    <xf numFmtId="0" fontId="15" fillId="3" borderId="2" xfId="0" applyFont="1" applyFill="1" applyBorder="1" applyAlignment="1">
      <alignment vertical="top"/>
    </xf>
    <xf numFmtId="0" fontId="15" fillId="3" borderId="0" xfId="0" applyFont="1" applyFill="1" applyBorder="1" applyAlignment="1">
      <alignment vertical="top"/>
    </xf>
    <xf numFmtId="0" fontId="16" fillId="0" borderId="0" xfId="0" applyFont="1"/>
    <xf numFmtId="0" fontId="0" fillId="3" borderId="0" xfId="0" applyFill="1"/>
    <xf numFmtId="3" fontId="0" fillId="3" borderId="0" xfId="0" applyNumberFormat="1" applyFill="1"/>
    <xf numFmtId="0" fontId="0" fillId="0" borderId="0" xfId="0" applyAlignment="1">
      <alignment horizontal="right"/>
    </xf>
    <xf numFmtId="165" fontId="6" fillId="0" borderId="0" xfId="2" applyNumberFormat="1" applyFont="1" applyFill="1" applyBorder="1" applyAlignment="1" applyProtection="1">
      <alignment horizontal="right"/>
    </xf>
    <xf numFmtId="0" fontId="2" fillId="0" borderId="2" xfId="0" applyFont="1" applyBorder="1" applyAlignment="1">
      <alignment horizontal="right"/>
    </xf>
    <xf numFmtId="165" fontId="6" fillId="0" borderId="0" xfId="0" applyNumberFormat="1" applyFont="1" applyFill="1" applyBorder="1" applyAlignment="1">
      <alignment horizontal="right"/>
    </xf>
    <xf numFmtId="164" fontId="21" fillId="0" borderId="0" xfId="2" applyFont="1" applyAlignment="1" applyProtection="1">
      <alignment horizontal="right" vertical="center"/>
      <protection locked="0"/>
    </xf>
    <xf numFmtId="165" fontId="0" fillId="0" borderId="0" xfId="2" applyNumberFormat="1" applyFont="1" applyAlignment="1" applyProtection="1">
      <alignment horizontal="right"/>
      <protection locked="0"/>
    </xf>
    <xf numFmtId="2" fontId="5" fillId="0" borderId="0" xfId="0" applyNumberFormat="1" applyFont="1" applyFill="1" applyBorder="1" applyAlignment="1" applyProtection="1">
      <alignment horizontal="left" vertical="center" wrapText="1"/>
      <protection locked="0"/>
    </xf>
    <xf numFmtId="0" fontId="0" fillId="0" borderId="0" xfId="0" applyAlignment="1">
      <alignment horizontal="left"/>
    </xf>
    <xf numFmtId="164" fontId="20" fillId="0" borderId="0" xfId="2" applyFont="1" applyAlignment="1" applyProtection="1">
      <alignment horizontal="left" vertical="center"/>
      <protection locked="0"/>
    </xf>
    <xf numFmtId="0" fontId="19" fillId="3" borderId="0" xfId="0" applyFont="1" applyFill="1" applyBorder="1" applyAlignment="1">
      <alignment vertical="center"/>
    </xf>
    <xf numFmtId="0" fontId="0" fillId="0" borderId="0" xfId="0" applyBorder="1"/>
    <xf numFmtId="2" fontId="11" fillId="0" borderId="0" xfId="0" applyNumberFormat="1" applyFont="1" applyFill="1" applyBorder="1" applyAlignment="1" applyProtection="1">
      <alignment horizontal="left" vertical="center" wrapText="1"/>
      <protection locked="0"/>
    </xf>
    <xf numFmtId="2" fontId="11" fillId="0" borderId="4" xfId="0" applyNumberFormat="1" applyFont="1" applyFill="1" applyBorder="1" applyAlignment="1" applyProtection="1">
      <alignment horizontal="right" vertical="center" wrapText="1"/>
      <protection locked="0"/>
    </xf>
    <xf numFmtId="165" fontId="11" fillId="0" borderId="4" xfId="0" applyNumberFormat="1" applyFont="1" applyFill="1" applyBorder="1" applyAlignment="1" applyProtection="1">
      <alignment horizontal="right" vertical="center" wrapText="1"/>
      <protection locked="0"/>
    </xf>
    <xf numFmtId="165" fontId="9" fillId="0" borderId="0" xfId="2" applyNumberFormat="1" applyFont="1" applyFill="1" applyBorder="1" applyAlignment="1" applyProtection="1">
      <alignment horizontal="right"/>
    </xf>
    <xf numFmtId="165" fontId="9" fillId="0" borderId="2" xfId="2" applyNumberFormat="1" applyFont="1" applyFill="1" applyBorder="1" applyAlignment="1" applyProtection="1">
      <alignment horizontal="right"/>
    </xf>
    <xf numFmtId="0" fontId="17" fillId="4" borderId="0" xfId="0" applyFont="1" applyFill="1" applyBorder="1" applyAlignment="1">
      <alignment horizontal="right"/>
    </xf>
    <xf numFmtId="2" fontId="11" fillId="0" borderId="4" xfId="0" applyNumberFormat="1" applyFont="1" applyFill="1" applyBorder="1" applyAlignment="1" applyProtection="1">
      <alignment horizontal="left" vertical="center" wrapText="1"/>
      <protection locked="0"/>
    </xf>
    <xf numFmtId="2" fontId="11" fillId="0" borderId="2" xfId="0" applyNumberFormat="1" applyFont="1" applyFill="1" applyBorder="1" applyAlignment="1" applyProtection="1">
      <alignment horizontal="left" vertical="center" wrapText="1"/>
      <protection locked="0"/>
    </xf>
    <xf numFmtId="0" fontId="6" fillId="4" borderId="0" xfId="0" applyFont="1" applyFill="1"/>
    <xf numFmtId="0" fontId="23" fillId="0" borderId="2" xfId="0" applyFont="1" applyBorder="1"/>
    <xf numFmtId="0" fontId="23" fillId="0" borderId="0" xfId="0" applyFont="1" applyAlignment="1">
      <alignment vertical="center"/>
    </xf>
    <xf numFmtId="0" fontId="14" fillId="0" borderId="2" xfId="0" applyFont="1" applyBorder="1" applyAlignment="1">
      <alignment vertical="top"/>
    </xf>
    <xf numFmtId="0" fontId="14" fillId="0" borderId="0" xfId="0" applyFont="1" applyBorder="1" applyAlignment="1">
      <alignment vertical="top"/>
    </xf>
    <xf numFmtId="0" fontId="0" fillId="3" borderId="0" xfId="0" applyFill="1" applyBorder="1"/>
    <xf numFmtId="0" fontId="10" fillId="3" borderId="0" xfId="0" applyFont="1" applyFill="1" applyBorder="1"/>
    <xf numFmtId="0" fontId="23" fillId="0" borderId="0" xfId="0" applyFont="1"/>
    <xf numFmtId="0" fontId="18" fillId="0" borderId="0" xfId="0" applyFont="1" applyAlignment="1">
      <alignment vertical="center"/>
    </xf>
    <xf numFmtId="0" fontId="16" fillId="0" borderId="6" xfId="0" applyFont="1" applyBorder="1" applyAlignment="1">
      <alignment horizontal="right" vertical="center"/>
    </xf>
    <xf numFmtId="0" fontId="18" fillId="5" borderId="6" xfId="0" applyFont="1" applyFill="1" applyBorder="1" applyAlignment="1">
      <alignment horizontal="right" vertical="center" wrapText="1"/>
    </xf>
    <xf numFmtId="3" fontId="18" fillId="5" borderId="6" xfId="0" applyNumberFormat="1" applyFont="1" applyFill="1" applyBorder="1" applyAlignment="1">
      <alignment horizontal="right" vertical="center" wrapText="1"/>
    </xf>
    <xf numFmtId="0" fontId="18" fillId="5" borderId="6" xfId="0" applyFont="1" applyFill="1" applyBorder="1" applyAlignment="1">
      <alignment horizontal="right" vertical="center"/>
    </xf>
    <xf numFmtId="0" fontId="22" fillId="5" borderId="6" xfId="0" applyFont="1" applyFill="1" applyBorder="1" applyAlignment="1">
      <alignment vertical="center"/>
    </xf>
    <xf numFmtId="0" fontId="25" fillId="5" borderId="6" xfId="0" applyFont="1" applyFill="1" applyBorder="1" applyAlignment="1">
      <alignment horizontal="right" vertical="center"/>
    </xf>
    <xf numFmtId="0" fontId="7" fillId="3" borderId="2" xfId="0" applyFont="1" applyFill="1" applyBorder="1"/>
    <xf numFmtId="164" fontId="6" fillId="3" borderId="0" xfId="4" applyFont="1" applyFill="1" applyBorder="1" applyAlignment="1" applyProtection="1">
      <alignment horizontal="left" vertical="center" indent="1"/>
      <protection locked="0"/>
    </xf>
    <xf numFmtId="3" fontId="27" fillId="0" borderId="0" xfId="0" applyNumberFormat="1" applyFont="1"/>
    <xf numFmtId="167" fontId="0" fillId="0" borderId="0" xfId="3" applyNumberFormat="1" applyFont="1"/>
    <xf numFmtId="0" fontId="24" fillId="0" borderId="0" xfId="0" applyFont="1"/>
    <xf numFmtId="0" fontId="24" fillId="0" borderId="0" xfId="0" applyFont="1" applyBorder="1"/>
    <xf numFmtId="0" fontId="23" fillId="0" borderId="2" xfId="0" applyFont="1" applyBorder="1" applyAlignment="1"/>
    <xf numFmtId="0" fontId="0" fillId="0" borderId="0" xfId="0" applyFill="1" applyAlignment="1"/>
    <xf numFmtId="0" fontId="0" fillId="0" borderId="0" xfId="0" applyFill="1"/>
    <xf numFmtId="0" fontId="18" fillId="5" borderId="0" xfId="0" applyFont="1" applyFill="1" applyBorder="1" applyAlignment="1">
      <alignment horizontal="right" vertical="center" wrapText="1"/>
    </xf>
    <xf numFmtId="3" fontId="18" fillId="5" borderId="0" xfId="0" applyNumberFormat="1" applyFont="1" applyFill="1" applyBorder="1" applyAlignment="1">
      <alignment horizontal="right" vertical="center" wrapText="1"/>
    </xf>
    <xf numFmtId="0" fontId="18" fillId="5" borderId="0" xfId="0" applyFont="1" applyFill="1" applyBorder="1" applyAlignment="1">
      <alignment horizontal="right" vertical="center"/>
    </xf>
    <xf numFmtId="0" fontId="28" fillId="5" borderId="6" xfId="0" applyFont="1" applyFill="1" applyBorder="1" applyAlignment="1">
      <alignment vertical="center"/>
    </xf>
    <xf numFmtId="0" fontId="28" fillId="5" borderId="0" xfId="0" applyFont="1" applyFill="1" applyAlignment="1">
      <alignment vertical="center" wrapText="1"/>
    </xf>
    <xf numFmtId="0" fontId="29" fillId="5" borderId="0" xfId="0" applyFont="1" applyFill="1" applyAlignment="1">
      <alignment horizontal="right" vertical="center"/>
    </xf>
    <xf numFmtId="0" fontId="28" fillId="5" borderId="0" xfId="0" applyFont="1" applyFill="1" applyAlignment="1">
      <alignment vertical="center"/>
    </xf>
    <xf numFmtId="0" fontId="29" fillId="5" borderId="6" xfId="0" applyFont="1" applyFill="1" applyBorder="1" applyAlignment="1">
      <alignment horizontal="right" vertical="center"/>
    </xf>
    <xf numFmtId="0" fontId="22" fillId="5" borderId="6" xfId="0" applyFont="1" applyFill="1" applyBorder="1" applyAlignment="1">
      <alignment horizontal="right" vertical="center" wrapText="1"/>
    </xf>
    <xf numFmtId="3" fontId="22" fillId="5" borderId="6" xfId="0" applyNumberFormat="1" applyFont="1" applyFill="1" applyBorder="1" applyAlignment="1">
      <alignment horizontal="right" vertical="center" wrapText="1"/>
    </xf>
    <xf numFmtId="0" fontId="22" fillId="5" borderId="6" xfId="0" applyFont="1" applyFill="1" applyBorder="1" applyAlignment="1">
      <alignment horizontal="right" vertical="center"/>
    </xf>
    <xf numFmtId="3" fontId="29" fillId="5" borderId="0" xfId="0" applyNumberFormat="1" applyFont="1" applyFill="1" applyAlignment="1">
      <alignment horizontal="right" vertical="center"/>
    </xf>
    <xf numFmtId="3" fontId="29" fillId="5" borderId="6" xfId="0" applyNumberFormat="1" applyFont="1" applyFill="1" applyBorder="1" applyAlignment="1">
      <alignment horizontal="right" vertical="center"/>
    </xf>
    <xf numFmtId="3" fontId="10" fillId="0" borderId="0" xfId="0" applyNumberFormat="1" applyFont="1" applyBorder="1"/>
    <xf numFmtId="167" fontId="10" fillId="0" borderId="0" xfId="0" applyNumberFormat="1" applyFont="1" applyBorder="1"/>
    <xf numFmtId="164" fontId="18" fillId="7" borderId="0" xfId="4" applyFont="1" applyFill="1" applyBorder="1" applyAlignment="1" applyProtection="1">
      <alignment vertical="center"/>
      <protection locked="0"/>
    </xf>
    <xf numFmtId="2" fontId="6" fillId="3" borderId="0" xfId="2" applyNumberFormat="1" applyFont="1" applyFill="1" applyBorder="1" applyAlignment="1" applyProtection="1">
      <alignment horizontal="center"/>
      <protection locked="0"/>
    </xf>
    <xf numFmtId="2" fontId="10" fillId="3" borderId="0" xfId="2" applyNumberFormat="1" applyFont="1" applyFill="1" applyBorder="1" applyProtection="1">
      <protection locked="0"/>
    </xf>
    <xf numFmtId="164" fontId="10" fillId="3" borderId="0" xfId="2" applyFont="1" applyFill="1" applyBorder="1" applyProtection="1">
      <protection locked="0"/>
    </xf>
    <xf numFmtId="164" fontId="18" fillId="8" borderId="0" xfId="4" applyFont="1" applyFill="1" applyBorder="1" applyAlignment="1" applyProtection="1">
      <alignment vertical="center"/>
      <protection locked="0"/>
    </xf>
    <xf numFmtId="2" fontId="10" fillId="0" borderId="0" xfId="2" applyNumberFormat="1" applyFont="1" applyFill="1" applyBorder="1" applyProtection="1">
      <protection locked="0"/>
    </xf>
    <xf numFmtId="164" fontId="10" fillId="0" borderId="0" xfId="2" applyFont="1" applyFill="1" applyBorder="1" applyProtection="1">
      <protection locked="0"/>
    </xf>
    <xf numFmtId="0" fontId="18" fillId="0" borderId="0" xfId="0" applyFont="1" applyFill="1" applyBorder="1" applyAlignment="1">
      <alignment horizontal="left" vertical="center"/>
    </xf>
    <xf numFmtId="164" fontId="18" fillId="8" borderId="0" xfId="4" applyFont="1" applyFill="1" applyBorder="1" applyAlignment="1" applyProtection="1">
      <alignment vertical="center" wrapText="1"/>
      <protection locked="0"/>
    </xf>
    <xf numFmtId="0" fontId="10" fillId="3" borderId="0" xfId="0" applyFont="1" applyFill="1"/>
    <xf numFmtId="0" fontId="31" fillId="3" borderId="0" xfId="0" applyFont="1" applyFill="1" applyBorder="1" applyAlignment="1">
      <alignment vertical="center"/>
    </xf>
    <xf numFmtId="165" fontId="29" fillId="5" borderId="0" xfId="0" applyNumberFormat="1" applyFont="1" applyFill="1" applyAlignment="1">
      <alignment horizontal="right" vertical="center"/>
    </xf>
    <xf numFmtId="165" fontId="29" fillId="5" borderId="6" xfId="0" applyNumberFormat="1" applyFont="1" applyFill="1" applyBorder="1" applyAlignment="1">
      <alignment horizontal="right" vertical="center"/>
    </xf>
    <xf numFmtId="0" fontId="32" fillId="0" borderId="0" xfId="0" applyFont="1"/>
    <xf numFmtId="0" fontId="33" fillId="0" borderId="4" xfId="0" applyFont="1" applyBorder="1"/>
    <xf numFmtId="0" fontId="33" fillId="0" borderId="4" xfId="0" applyFont="1" applyBorder="1" applyAlignment="1">
      <alignment wrapText="1"/>
    </xf>
    <xf numFmtId="0" fontId="32" fillId="0" borderId="2" xfId="0" applyFont="1" applyBorder="1"/>
    <xf numFmtId="0" fontId="33" fillId="0" borderId="2" xfId="0" applyFont="1" applyBorder="1"/>
    <xf numFmtId="167" fontId="32" fillId="0" borderId="0" xfId="3" applyNumberFormat="1" applyFont="1"/>
    <xf numFmtId="167" fontId="33" fillId="0" borderId="2" xfId="3" applyNumberFormat="1" applyFont="1" applyBorder="1"/>
    <xf numFmtId="168" fontId="32" fillId="0" borderId="0" xfId="7" applyNumberFormat="1" applyFont="1"/>
    <xf numFmtId="168" fontId="33" fillId="0" borderId="2" xfId="7" applyNumberFormat="1" applyFont="1" applyBorder="1"/>
    <xf numFmtId="0" fontId="33" fillId="0" borderId="2" xfId="0" applyFont="1" applyFill="1" applyBorder="1" applyAlignment="1">
      <alignment wrapText="1"/>
    </xf>
    <xf numFmtId="165" fontId="32" fillId="0" borderId="0" xfId="0" applyNumberFormat="1" applyFont="1"/>
    <xf numFmtId="0" fontId="30" fillId="0" borderId="0" xfId="0" applyFont="1" applyFill="1" applyBorder="1" applyAlignment="1"/>
    <xf numFmtId="0" fontId="11" fillId="0" borderId="0" xfId="8" applyFont="1" applyFill="1" applyBorder="1" applyAlignment="1"/>
    <xf numFmtId="169" fontId="9" fillId="0" borderId="0" xfId="9" applyNumberFormat="1"/>
    <xf numFmtId="0" fontId="9" fillId="0" borderId="0" xfId="9"/>
    <xf numFmtId="0" fontId="14" fillId="0" borderId="0" xfId="9" applyFont="1" applyFill="1" applyAlignment="1">
      <alignment horizontal="left"/>
    </xf>
    <xf numFmtId="169" fontId="9" fillId="0" borderId="0" xfId="9" applyNumberFormat="1" applyFill="1"/>
    <xf numFmtId="0" fontId="9" fillId="0" borderId="0" xfId="9" applyFill="1"/>
    <xf numFmtId="0" fontId="9" fillId="0" borderId="0" xfId="9" applyFont="1" applyFill="1" applyAlignment="1">
      <alignment horizontal="left"/>
    </xf>
    <xf numFmtId="0" fontId="11" fillId="0" borderId="0" xfId="9" applyFont="1" applyFill="1" applyAlignment="1">
      <alignment horizontal="left"/>
    </xf>
    <xf numFmtId="169" fontId="6" fillId="0" borderId="0" xfId="9" applyNumberFormat="1" applyFont="1" applyFill="1" applyAlignment="1">
      <alignment horizontal="left" wrapText="1"/>
    </xf>
    <xf numFmtId="169" fontId="5" fillId="0" borderId="0" xfId="9" applyNumberFormat="1" applyFont="1" applyFill="1" applyBorder="1" applyAlignment="1">
      <alignment horizontal="left" wrapText="1"/>
    </xf>
    <xf numFmtId="169" fontId="5" fillId="0" borderId="0" xfId="9" applyNumberFormat="1" applyFont="1" applyFill="1" applyBorder="1" applyAlignment="1">
      <alignment wrapText="1"/>
    </xf>
    <xf numFmtId="0" fontId="5" fillId="0" borderId="0" xfId="9" applyFont="1" applyFill="1" applyAlignment="1">
      <alignment horizontal="right" wrapText="1"/>
    </xf>
    <xf numFmtId="169" fontId="5" fillId="0" borderId="0" xfId="9" applyNumberFormat="1" applyFont="1" applyFill="1" applyAlignment="1">
      <alignment horizontal="right" wrapText="1"/>
    </xf>
    <xf numFmtId="0" fontId="36" fillId="0" borderId="0" xfId="9" applyFont="1" applyFill="1" applyAlignment="1">
      <alignment horizontal="right" wrapText="1"/>
    </xf>
    <xf numFmtId="169" fontId="36" fillId="0" borderId="0" xfId="9" applyNumberFormat="1" applyFont="1" applyFill="1" applyAlignment="1">
      <alignment horizontal="right" wrapText="1"/>
    </xf>
    <xf numFmtId="0" fontId="5" fillId="0" borderId="0" xfId="9" applyFont="1" applyFill="1" applyAlignment="1">
      <alignment horizontal="left"/>
    </xf>
    <xf numFmtId="169" fontId="5" fillId="0" borderId="0" xfId="9" quotePrefix="1" applyNumberFormat="1" applyFont="1" applyFill="1" applyBorder="1" applyAlignment="1">
      <alignment horizontal="center" wrapText="1"/>
    </xf>
    <xf numFmtId="170" fontId="9" fillId="0" borderId="0" xfId="9" applyNumberFormat="1" applyFill="1"/>
    <xf numFmtId="0" fontId="31" fillId="0" borderId="0" xfId="9" applyFont="1" applyFill="1" applyAlignment="1">
      <alignment horizontal="left" indent="1"/>
    </xf>
    <xf numFmtId="0" fontId="6" fillId="0" borderId="0" xfId="9" applyFont="1" applyFill="1" applyAlignment="1">
      <alignment horizontal="left" indent="2"/>
    </xf>
    <xf numFmtId="0" fontId="6" fillId="0" borderId="0" xfId="9" applyFont="1" applyFill="1" applyAlignment="1">
      <alignment horizontal="left" indent="3"/>
    </xf>
    <xf numFmtId="171" fontId="6" fillId="0" borderId="0" xfId="9" quotePrefix="1" applyNumberFormat="1" applyFont="1" applyFill="1" applyBorder="1" applyAlignment="1">
      <alignment horizontal="right" wrapText="1"/>
    </xf>
    <xf numFmtId="169" fontId="6" fillId="0" borderId="0" xfId="9" quotePrefix="1" applyNumberFormat="1" applyFont="1" applyFill="1" applyBorder="1" applyAlignment="1">
      <alignment horizontal="right" wrapText="1"/>
    </xf>
    <xf numFmtId="172" fontId="6" fillId="0" borderId="0" xfId="9" quotePrefix="1" applyNumberFormat="1" applyFont="1" applyFill="1" applyBorder="1" applyAlignment="1">
      <alignment horizontal="right" wrapText="1"/>
    </xf>
    <xf numFmtId="169" fontId="6" fillId="11" borderId="0" xfId="9" quotePrefix="1" applyNumberFormat="1" applyFont="1" applyFill="1" applyBorder="1" applyAlignment="1">
      <alignment horizontal="right" wrapText="1"/>
    </xf>
    <xf numFmtId="169" fontId="9" fillId="11" borderId="0" xfId="9" applyNumberFormat="1" applyFill="1"/>
    <xf numFmtId="167" fontId="9" fillId="11" borderId="0" xfId="3" applyNumberFormat="1" applyFont="1" applyFill="1"/>
    <xf numFmtId="9" fontId="9" fillId="0" borderId="0" xfId="3" applyFont="1" applyFill="1"/>
    <xf numFmtId="169" fontId="9" fillId="0" borderId="0" xfId="9" applyNumberFormat="1" applyFill="1" applyAlignment="1">
      <alignment horizontal="left"/>
    </xf>
    <xf numFmtId="169" fontId="31" fillId="0" borderId="0" xfId="9" applyNumberFormat="1" applyFont="1" applyFill="1" applyAlignment="1">
      <alignment horizontal="left" indent="1"/>
    </xf>
    <xf numFmtId="169" fontId="6" fillId="0" borderId="0" xfId="9" applyNumberFormat="1" applyFont="1" applyFill="1" applyAlignment="1">
      <alignment horizontal="left" indent="1"/>
    </xf>
    <xf numFmtId="0" fontId="6" fillId="0" borderId="0" xfId="9" applyFont="1" applyFill="1" applyBorder="1" applyAlignment="1">
      <alignment horizontal="right"/>
    </xf>
    <xf numFmtId="0" fontId="6" fillId="0" borderId="0" xfId="9" applyFont="1" applyFill="1" applyAlignment="1">
      <alignment horizontal="right"/>
    </xf>
    <xf numFmtId="172" fontId="6" fillId="0" borderId="0" xfId="9" applyNumberFormat="1" applyFont="1" applyFill="1" applyBorder="1" applyAlignment="1">
      <alignment horizontal="right"/>
    </xf>
    <xf numFmtId="169" fontId="6" fillId="0" borderId="0" xfId="9" applyNumberFormat="1" applyFont="1" applyFill="1" applyBorder="1" applyAlignment="1">
      <alignment horizontal="right"/>
    </xf>
    <xf numFmtId="171" fontId="6" fillId="0" borderId="0" xfId="9" applyNumberFormat="1" applyFont="1" applyFill="1" applyBorder="1" applyAlignment="1">
      <alignment horizontal="right"/>
    </xf>
    <xf numFmtId="169" fontId="6" fillId="0" borderId="0" xfId="9" applyNumberFormat="1" applyFont="1" applyFill="1" applyAlignment="1">
      <alignment horizontal="right"/>
    </xf>
    <xf numFmtId="171" fontId="6" fillId="0" borderId="0" xfId="9" applyNumberFormat="1" applyFont="1" applyFill="1" applyAlignment="1">
      <alignment horizontal="right"/>
    </xf>
    <xf numFmtId="169" fontId="6" fillId="11" borderId="0" xfId="9" applyNumberFormat="1" applyFont="1" applyFill="1" applyBorder="1" applyAlignment="1">
      <alignment horizontal="right"/>
    </xf>
    <xf numFmtId="169" fontId="6" fillId="11" borderId="0" xfId="9" applyNumberFormat="1" applyFont="1" applyFill="1" applyAlignment="1">
      <alignment horizontal="right"/>
    </xf>
    <xf numFmtId="170" fontId="9" fillId="0" borderId="0" xfId="9" applyNumberFormat="1"/>
    <xf numFmtId="0" fontId="38" fillId="12" borderId="0" xfId="0" applyFont="1" applyFill="1" applyBorder="1" applyAlignment="1">
      <alignment vertical="center"/>
    </xf>
    <xf numFmtId="0" fontId="0" fillId="12" borderId="0" xfId="0" applyFill="1"/>
    <xf numFmtId="0" fontId="38" fillId="0" borderId="0" xfId="0" applyFont="1" applyFill="1" applyBorder="1" applyAlignment="1">
      <alignment vertical="center"/>
    </xf>
    <xf numFmtId="0" fontId="9" fillId="0" borderId="0" xfId="10" applyFont="1" applyBorder="1" applyAlignment="1">
      <alignment vertical="center"/>
    </xf>
    <xf numFmtId="0" fontId="6" fillId="0" borderId="0" xfId="8" applyFill="1" applyBorder="1" applyAlignment="1">
      <alignment vertical="center"/>
    </xf>
    <xf numFmtId="0" fontId="9" fillId="0" borderId="0" xfId="8" applyFont="1" applyFill="1" applyBorder="1" applyAlignment="1"/>
    <xf numFmtId="0" fontId="39" fillId="0" borderId="0" xfId="8" applyFont="1" applyFill="1" applyBorder="1" applyAlignment="1"/>
    <xf numFmtId="0" fontId="17" fillId="0" borderId="0" xfId="0" applyFont="1" applyFill="1" applyAlignment="1"/>
    <xf numFmtId="0" fontId="12" fillId="0" borderId="0" xfId="8" applyNumberFormat="1" applyFont="1" applyFill="1" applyBorder="1" applyAlignment="1">
      <alignment horizontal="left" vertical="center" wrapText="1"/>
    </xf>
    <xf numFmtId="0" fontId="24" fillId="0" borderId="0" xfId="9" applyFont="1" applyFill="1" applyBorder="1" applyAlignment="1">
      <alignment horizontal="center" vertical="center"/>
    </xf>
    <xf numFmtId="0" fontId="12" fillId="0" borderId="2" xfId="8" applyNumberFormat="1" applyFont="1" applyFill="1" applyBorder="1" applyAlignment="1">
      <alignment horizontal="right" wrapText="1"/>
    </xf>
    <xf numFmtId="0" fontId="24" fillId="0" borderId="0" xfId="9" applyFont="1" applyFill="1" applyBorder="1" applyAlignment="1">
      <alignment horizontal="right"/>
    </xf>
    <xf numFmtId="0" fontId="0" fillId="0" borderId="0" xfId="0" applyFill="1" applyBorder="1" applyAlignment="1">
      <alignment horizontal="right"/>
    </xf>
    <xf numFmtId="0" fontId="24" fillId="0" borderId="0" xfId="9" applyFont="1" applyFill="1" applyBorder="1" applyAlignment="1">
      <alignment horizontal="left" vertical="center"/>
    </xf>
    <xf numFmtId="0" fontId="10" fillId="0" borderId="0" xfId="9" applyFont="1" applyFill="1" applyBorder="1" applyAlignment="1">
      <alignment horizontal="left" vertical="center" indent="1"/>
    </xf>
    <xf numFmtId="165" fontId="10" fillId="0" borderId="0" xfId="11" applyNumberFormat="1" applyFont="1" applyFill="1" applyBorder="1" applyAlignment="1">
      <alignment horizontal="right" vertical="center"/>
    </xf>
    <xf numFmtId="0" fontId="24" fillId="0" borderId="0" xfId="9" applyFont="1" applyFill="1" applyBorder="1" applyAlignment="1">
      <alignment horizontal="left" vertical="center" indent="1"/>
    </xf>
    <xf numFmtId="165" fontId="24" fillId="0" borderId="0" xfId="11" applyNumberFormat="1" applyFont="1" applyFill="1" applyBorder="1" applyAlignment="1">
      <alignment horizontal="right" vertical="center"/>
    </xf>
    <xf numFmtId="0" fontId="2" fillId="0" borderId="0" xfId="0" applyFont="1" applyFill="1"/>
    <xf numFmtId="165" fontId="24" fillId="0" borderId="0" xfId="11" applyNumberFormat="1" applyFont="1" applyFill="1" applyBorder="1" applyAlignment="1">
      <alignment vertical="center"/>
    </xf>
    <xf numFmtId="0" fontId="24" fillId="0" borderId="0" xfId="9" applyFont="1" applyFill="1" applyBorder="1" applyAlignment="1">
      <alignment vertical="center"/>
    </xf>
    <xf numFmtId="0" fontId="10" fillId="0" borderId="0" xfId="9" applyFont="1" applyFill="1" applyBorder="1" applyAlignment="1">
      <alignment vertical="center"/>
    </xf>
    <xf numFmtId="165" fontId="6" fillId="0" borderId="0" xfId="8" applyNumberFormat="1" applyFont="1" applyFill="1" applyBorder="1" applyAlignment="1">
      <alignment horizontal="right" vertical="center"/>
    </xf>
    <xf numFmtId="0" fontId="24" fillId="0" borderId="2" xfId="9" applyFont="1" applyFill="1" applyBorder="1" applyAlignment="1">
      <alignment horizontal="left" vertical="center" indent="1"/>
    </xf>
    <xf numFmtId="165" fontId="5" fillId="0" borderId="2" xfId="8" applyNumberFormat="1" applyFont="1" applyFill="1" applyBorder="1" applyAlignment="1">
      <alignment horizontal="right" vertical="center"/>
    </xf>
    <xf numFmtId="165" fontId="5" fillId="0" borderId="0" xfId="8" applyNumberFormat="1" applyFont="1" applyFill="1" applyBorder="1" applyAlignment="1">
      <alignment horizontal="right" vertical="center"/>
    </xf>
    <xf numFmtId="0" fontId="41" fillId="0" borderId="0" xfId="12" applyFont="1" applyFill="1" applyAlignment="1" applyProtection="1"/>
    <xf numFmtId="165" fontId="0" fillId="0" borderId="0" xfId="0" applyNumberFormat="1" applyFill="1"/>
    <xf numFmtId="167" fontId="10" fillId="0" borderId="0" xfId="3" applyNumberFormat="1" applyFont="1"/>
    <xf numFmtId="167" fontId="10" fillId="11" borderId="0" xfId="3" applyNumberFormat="1" applyFont="1" applyFill="1"/>
    <xf numFmtId="167" fontId="0" fillId="0" borderId="0" xfId="0" applyNumberFormat="1"/>
    <xf numFmtId="167" fontId="10" fillId="0" borderId="0" xfId="3" applyNumberFormat="1" applyFont="1" applyFill="1"/>
    <xf numFmtId="0" fontId="8" fillId="0" borderId="0" xfId="0" applyFont="1" applyAlignment="1">
      <alignment vertical="center"/>
    </xf>
    <xf numFmtId="0" fontId="44" fillId="0" borderId="0" xfId="0" applyFont="1" applyAlignment="1">
      <alignment vertical="center"/>
    </xf>
    <xf numFmtId="0" fontId="17" fillId="0" borderId="0" xfId="0" applyFont="1" applyAlignment="1">
      <alignment vertical="center"/>
    </xf>
    <xf numFmtId="0" fontId="28" fillId="5" borderId="6" xfId="0" applyFont="1" applyFill="1" applyBorder="1" applyAlignment="1">
      <alignment vertical="center" wrapText="1"/>
    </xf>
    <xf numFmtId="0" fontId="28" fillId="5" borderId="6" xfId="0" applyFont="1" applyFill="1" applyBorder="1" applyAlignment="1">
      <alignment horizontal="right" vertical="center" wrapText="1"/>
    </xf>
    <xf numFmtId="165" fontId="29" fillId="5" borderId="0" xfId="0" applyNumberFormat="1" applyFont="1" applyFill="1" applyBorder="1" applyAlignment="1">
      <alignment horizontal="right" vertical="center"/>
    </xf>
    <xf numFmtId="0" fontId="10" fillId="0" borderId="0" xfId="0" applyFont="1" applyAlignment="1">
      <alignment horizontal="left" vertical="center"/>
    </xf>
    <xf numFmtId="0" fontId="10" fillId="5" borderId="0" xfId="0" applyFont="1" applyFill="1" applyBorder="1" applyAlignment="1">
      <alignment horizontal="left" vertical="center"/>
    </xf>
    <xf numFmtId="0" fontId="47" fillId="0" borderId="0" xfId="0" applyFont="1"/>
    <xf numFmtId="0" fontId="7" fillId="0" borderId="0" xfId="0" applyFont="1"/>
    <xf numFmtId="0" fontId="7" fillId="0" borderId="0" xfId="0" applyFont="1" applyAlignment="1"/>
    <xf numFmtId="0" fontId="48" fillId="0" borderId="0" xfId="0" applyFont="1" applyFill="1" applyAlignment="1">
      <alignment horizontal="left"/>
    </xf>
    <xf numFmtId="0" fontId="49" fillId="0" borderId="0" xfId="1" applyFont="1" applyAlignment="1">
      <alignment horizontal="left" indent="4"/>
    </xf>
    <xf numFmtId="0" fontId="7" fillId="3" borderId="0" xfId="0" applyFont="1" applyFill="1" applyAlignment="1"/>
    <xf numFmtId="0" fontId="50" fillId="0" borderId="0" xfId="0" applyFont="1" applyFill="1" applyAlignment="1"/>
    <xf numFmtId="0" fontId="7" fillId="0" borderId="0" xfId="0" applyFont="1" applyFill="1" applyAlignment="1"/>
    <xf numFmtId="0" fontId="7" fillId="0" borderId="0" xfId="0" applyFont="1" applyAlignment="1">
      <alignment horizontal="left" indent="2"/>
    </xf>
    <xf numFmtId="0" fontId="7" fillId="0" borderId="0" xfId="0" applyFont="1" applyFill="1"/>
    <xf numFmtId="0" fontId="11" fillId="3" borderId="2" xfId="0" applyFont="1" applyFill="1" applyBorder="1" applyAlignment="1">
      <alignment vertical="top"/>
    </xf>
    <xf numFmtId="0" fontId="11" fillId="0" borderId="2" xfId="5" applyFont="1" applyBorder="1" applyAlignment="1">
      <alignment vertical="top"/>
    </xf>
    <xf numFmtId="0" fontId="23" fillId="0" borderId="2" xfId="0" applyFont="1" applyBorder="1" applyAlignment="1">
      <alignment horizontal="left"/>
    </xf>
    <xf numFmtId="0" fontId="11" fillId="0" borderId="0" xfId="5" applyFont="1" applyFill="1" applyAlignment="1">
      <alignment vertical="top"/>
    </xf>
    <xf numFmtId="0" fontId="11" fillId="0" borderId="2" xfId="0" applyFont="1" applyBorder="1" applyAlignment="1">
      <alignment vertical="top"/>
    </xf>
    <xf numFmtId="0" fontId="11" fillId="3" borderId="2" xfId="0" applyFont="1" applyFill="1" applyBorder="1"/>
    <xf numFmtId="0" fontId="28" fillId="0" borderId="2" xfId="0" applyFont="1" applyBorder="1" applyAlignment="1">
      <alignment vertical="center"/>
    </xf>
    <xf numFmtId="0" fontId="28" fillId="0" borderId="2" xfId="0" applyFont="1" applyBorder="1" applyAlignment="1">
      <alignment vertical="center" wrapText="1"/>
    </xf>
    <xf numFmtId="0" fontId="28" fillId="0" borderId="0" xfId="0" applyFont="1" applyBorder="1" applyAlignment="1">
      <alignment horizontal="left" vertical="center"/>
    </xf>
    <xf numFmtId="0" fontId="29" fillId="0" borderId="0" xfId="0" applyFont="1" applyBorder="1" applyAlignment="1">
      <alignment vertical="center"/>
    </xf>
    <xf numFmtId="0" fontId="28" fillId="0" borderId="0" xfId="0" applyFont="1" applyBorder="1" applyAlignment="1">
      <alignment horizontal="left" vertical="center" indent="3"/>
    </xf>
    <xf numFmtId="3" fontId="29" fillId="0" borderId="0" xfId="0" applyNumberFormat="1" applyFont="1" applyBorder="1" applyAlignment="1">
      <alignment vertical="center"/>
    </xf>
    <xf numFmtId="0" fontId="29" fillId="0" borderId="0" xfId="0" applyFont="1" applyBorder="1" applyAlignment="1">
      <alignment horizontal="right" vertical="center"/>
    </xf>
    <xf numFmtId="167" fontId="29" fillId="0" borderId="0" xfId="0" applyNumberFormat="1" applyFont="1" applyBorder="1" applyAlignment="1">
      <alignment vertical="center"/>
    </xf>
    <xf numFmtId="0" fontId="28" fillId="0" borderId="0" xfId="0" applyFont="1" applyBorder="1" applyAlignment="1">
      <alignment horizontal="left" vertical="center" indent="1"/>
    </xf>
    <xf numFmtId="3" fontId="28" fillId="0" borderId="0" xfId="0" applyNumberFormat="1" applyFont="1" applyBorder="1" applyAlignment="1">
      <alignment vertical="center"/>
    </xf>
    <xf numFmtId="0" fontId="28" fillId="0" borderId="0" xfId="0" applyFont="1" applyBorder="1" applyAlignment="1">
      <alignment horizontal="right" vertical="center"/>
    </xf>
    <xf numFmtId="167" fontId="29" fillId="0" borderId="0" xfId="3" applyNumberFormat="1" applyFont="1" applyBorder="1" applyAlignment="1">
      <alignment vertical="center"/>
    </xf>
    <xf numFmtId="0" fontId="28" fillId="0" borderId="0" xfId="0" applyFont="1" applyBorder="1" applyAlignment="1">
      <alignment horizontal="left" vertical="center" indent="2"/>
    </xf>
    <xf numFmtId="3" fontId="32" fillId="0" borderId="0" xfId="0" applyNumberFormat="1" applyFont="1" applyBorder="1" applyAlignment="1">
      <alignment vertical="center"/>
    </xf>
    <xf numFmtId="0" fontId="32" fillId="0" borderId="0" xfId="0" applyFont="1" applyBorder="1" applyAlignment="1">
      <alignment horizontal="right" vertical="center"/>
    </xf>
    <xf numFmtId="167" fontId="32" fillId="0" borderId="0" xfId="0" applyNumberFormat="1" applyFont="1" applyBorder="1" applyAlignment="1">
      <alignment vertical="center"/>
    </xf>
    <xf numFmtId="0" fontId="28" fillId="0" borderId="2" xfId="0" applyFont="1" applyBorder="1" applyAlignment="1">
      <alignment horizontal="left" vertical="center" indent="1"/>
    </xf>
    <xf numFmtId="3" fontId="33" fillId="0" borderId="2" xfId="0" applyNumberFormat="1" applyFont="1" applyBorder="1" applyAlignment="1">
      <alignment vertical="center"/>
    </xf>
    <xf numFmtId="3" fontId="33" fillId="0" borderId="2" xfId="0" applyNumberFormat="1" applyFont="1" applyBorder="1" applyAlignment="1">
      <alignment horizontal="right" vertical="center"/>
    </xf>
    <xf numFmtId="0" fontId="33" fillId="0" borderId="2" xfId="0" applyFont="1" applyBorder="1" applyAlignment="1">
      <alignment wrapText="1"/>
    </xf>
    <xf numFmtId="0" fontId="33" fillId="0" borderId="0" xfId="0" applyFont="1"/>
    <xf numFmtId="3" fontId="32" fillId="0" borderId="0" xfId="0" applyNumberFormat="1" applyFont="1"/>
    <xf numFmtId="167" fontId="32" fillId="0" borderId="0" xfId="0" applyNumberFormat="1" applyFont="1"/>
    <xf numFmtId="3" fontId="32" fillId="0" borderId="2" xfId="0" applyNumberFormat="1" applyFont="1" applyBorder="1"/>
    <xf numFmtId="167" fontId="32" fillId="0" borderId="2" xfId="0" applyNumberFormat="1" applyFont="1" applyBorder="1"/>
    <xf numFmtId="0" fontId="33" fillId="3" borderId="2" xfId="0" applyFont="1" applyFill="1" applyBorder="1" applyAlignment="1">
      <alignment wrapText="1"/>
    </xf>
    <xf numFmtId="1" fontId="51" fillId="6" borderId="0" xfId="0" applyNumberFormat="1" applyFont="1" applyFill="1" applyBorder="1" applyAlignment="1" applyProtection="1">
      <alignment horizontal="left"/>
      <protection locked="0"/>
    </xf>
    <xf numFmtId="1" fontId="52" fillId="6" borderId="0" xfId="0" applyNumberFormat="1" applyFont="1" applyFill="1" applyBorder="1" applyAlignment="1" applyProtection="1">
      <alignment horizontal="right"/>
      <protection locked="0"/>
    </xf>
    <xf numFmtId="165" fontId="52" fillId="3" borderId="0" xfId="3" applyNumberFormat="1" applyFont="1" applyFill="1" applyBorder="1" applyAlignment="1" applyProtection="1">
      <alignment horizontal="right"/>
    </xf>
    <xf numFmtId="165" fontId="32" fillId="3" borderId="0" xfId="3" applyNumberFormat="1" applyFont="1" applyFill="1" applyBorder="1" applyAlignment="1" applyProtection="1">
      <alignment horizontal="right"/>
    </xf>
    <xf numFmtId="165" fontId="32" fillId="3" borderId="0" xfId="3" applyNumberFormat="1" applyFont="1" applyFill="1" applyBorder="1" applyAlignment="1" applyProtection="1">
      <alignment horizontal="right"/>
      <protection locked="0"/>
    </xf>
    <xf numFmtId="1" fontId="51" fillId="6" borderId="2" xfId="0" applyNumberFormat="1" applyFont="1" applyFill="1" applyBorder="1" applyAlignment="1" applyProtection="1">
      <alignment horizontal="left"/>
      <protection locked="0"/>
    </xf>
    <xf numFmtId="1" fontId="52" fillId="6" borderId="2" xfId="0" applyNumberFormat="1" applyFont="1" applyFill="1" applyBorder="1" applyAlignment="1" applyProtection="1">
      <alignment horizontal="right"/>
      <protection locked="0"/>
    </xf>
    <xf numFmtId="165" fontId="52" fillId="3" borderId="2" xfId="3" applyNumberFormat="1" applyFont="1" applyFill="1" applyBorder="1" applyAlignment="1" applyProtection="1">
      <alignment horizontal="right"/>
      <protection locked="0"/>
    </xf>
    <xf numFmtId="165" fontId="32" fillId="3" borderId="2" xfId="3" applyNumberFormat="1" applyFont="1" applyFill="1" applyBorder="1" applyAlignment="1" applyProtection="1">
      <alignment horizontal="right"/>
      <protection locked="0"/>
    </xf>
    <xf numFmtId="165" fontId="32" fillId="3" borderId="2" xfId="3" applyNumberFormat="1" applyFont="1" applyFill="1" applyBorder="1" applyAlignment="1" applyProtection="1">
      <alignment horizontal="right"/>
    </xf>
    <xf numFmtId="1" fontId="51" fillId="0" borderId="2" xfId="0" applyNumberFormat="1" applyFont="1" applyFill="1" applyBorder="1" applyAlignment="1" applyProtection="1">
      <alignment horizontal="left"/>
      <protection locked="0"/>
    </xf>
    <xf numFmtId="2" fontId="51" fillId="0" borderId="2" xfId="3" applyNumberFormat="1" applyFont="1" applyFill="1" applyBorder="1" applyAlignment="1" applyProtection="1">
      <alignment horizontal="center" wrapText="1"/>
      <protection locked="0"/>
    </xf>
    <xf numFmtId="1" fontId="51" fillId="0" borderId="0" xfId="0" applyNumberFormat="1" applyFont="1" applyFill="1" applyBorder="1" applyAlignment="1" applyProtection="1">
      <alignment horizontal="left"/>
      <protection locked="0"/>
    </xf>
    <xf numFmtId="3" fontId="52" fillId="0" borderId="0" xfId="3" applyNumberFormat="1" applyFont="1" applyFill="1" applyBorder="1" applyAlignment="1" applyProtection="1">
      <alignment horizontal="right"/>
    </xf>
    <xf numFmtId="165" fontId="52" fillId="0" borderId="0" xfId="3" applyNumberFormat="1" applyFont="1" applyFill="1" applyBorder="1" applyAlignment="1" applyProtection="1">
      <alignment horizontal="right"/>
    </xf>
    <xf numFmtId="3" fontId="52" fillId="0" borderId="0" xfId="0" applyNumberFormat="1" applyFont="1" applyFill="1" applyBorder="1" applyAlignment="1">
      <alignment horizontal="right"/>
    </xf>
    <xf numFmtId="165" fontId="52" fillId="0" borderId="0" xfId="0" applyNumberFormat="1" applyFont="1" applyFill="1" applyBorder="1" applyAlignment="1">
      <alignment horizontal="right"/>
    </xf>
    <xf numFmtId="3" fontId="52" fillId="0" borderId="0" xfId="3" applyNumberFormat="1" applyFont="1" applyFill="1" applyBorder="1" applyAlignment="1" applyProtection="1">
      <alignment horizontal="right"/>
      <protection locked="0"/>
    </xf>
    <xf numFmtId="165" fontId="52" fillId="0" borderId="0" xfId="3" applyNumberFormat="1" applyFont="1" applyFill="1" applyBorder="1" applyAlignment="1" applyProtection="1">
      <alignment horizontal="right"/>
      <protection locked="0"/>
    </xf>
    <xf numFmtId="3" fontId="52" fillId="0" borderId="2" xfId="3" applyNumberFormat="1" applyFont="1" applyFill="1" applyBorder="1" applyAlignment="1" applyProtection="1">
      <alignment horizontal="right"/>
      <protection locked="0"/>
    </xf>
    <xf numFmtId="165" fontId="52" fillId="0" borderId="2" xfId="3" applyNumberFormat="1" applyFont="1" applyFill="1" applyBorder="1" applyAlignment="1" applyProtection="1">
      <alignment horizontal="right"/>
      <protection locked="0"/>
    </xf>
    <xf numFmtId="3" fontId="52" fillId="0" borderId="2" xfId="0" applyNumberFormat="1" applyFont="1" applyFill="1" applyBorder="1" applyAlignment="1">
      <alignment horizontal="right"/>
    </xf>
    <xf numFmtId="165" fontId="52" fillId="0" borderId="2" xfId="0" applyNumberFormat="1" applyFont="1" applyFill="1" applyBorder="1" applyAlignment="1">
      <alignment horizontal="right"/>
    </xf>
    <xf numFmtId="0" fontId="33" fillId="0" borderId="4" xfId="0" applyFont="1" applyBorder="1" applyAlignment="1">
      <alignment vertical="center"/>
    </xf>
    <xf numFmtId="0" fontId="33" fillId="0" borderId="4" xfId="0" applyFont="1" applyBorder="1" applyAlignment="1">
      <alignment horizontal="center" vertical="center" wrapText="1"/>
    </xf>
    <xf numFmtId="0" fontId="33" fillId="0" borderId="4" xfId="0" applyFont="1" applyBorder="1" applyAlignment="1">
      <alignment horizontal="right" vertical="center" wrapText="1"/>
    </xf>
    <xf numFmtId="0" fontId="33" fillId="0" borderId="0" xfId="0" applyFont="1" applyBorder="1" applyAlignment="1">
      <alignment vertical="center" wrapText="1"/>
    </xf>
    <xf numFmtId="165" fontId="32" fillId="0" borderId="0" xfId="0" applyNumberFormat="1" applyFont="1" applyBorder="1" applyAlignment="1">
      <alignment vertical="center"/>
    </xf>
    <xf numFmtId="0" fontId="33" fillId="0" borderId="2" xfId="0" applyFont="1" applyBorder="1" applyAlignment="1">
      <alignment vertical="center" wrapText="1"/>
    </xf>
    <xf numFmtId="3" fontId="32" fillId="0" borderId="2" xfId="0" applyNumberFormat="1" applyFont="1" applyBorder="1" applyAlignment="1">
      <alignment vertical="center"/>
    </xf>
    <xf numFmtId="165" fontId="32" fillId="0" borderId="2" xfId="0" applyNumberFormat="1" applyFont="1" applyBorder="1" applyAlignment="1">
      <alignment vertical="center"/>
    </xf>
    <xf numFmtId="2" fontId="51" fillId="0" borderId="4" xfId="0" applyNumberFormat="1" applyFont="1" applyFill="1" applyBorder="1" applyAlignment="1" applyProtection="1">
      <alignment horizontal="left" vertical="center" wrapText="1"/>
      <protection locked="0"/>
    </xf>
    <xf numFmtId="2" fontId="51" fillId="0" borderId="4" xfId="0" applyNumberFormat="1" applyFont="1" applyFill="1" applyBorder="1" applyAlignment="1" applyProtection="1">
      <alignment horizontal="right" vertical="center" wrapText="1"/>
      <protection locked="0"/>
    </xf>
    <xf numFmtId="165" fontId="51" fillId="0" borderId="4" xfId="0" applyNumberFormat="1" applyFont="1" applyFill="1" applyBorder="1" applyAlignment="1" applyProtection="1">
      <alignment horizontal="right" vertical="center" wrapText="1"/>
      <protection locked="0"/>
    </xf>
    <xf numFmtId="2" fontId="51" fillId="0" borderId="0" xfId="0" applyNumberFormat="1" applyFont="1" applyFill="1" applyBorder="1" applyAlignment="1" applyProtection="1">
      <alignment horizontal="left" vertical="center" wrapText="1"/>
      <protection locked="0"/>
    </xf>
    <xf numFmtId="3" fontId="52" fillId="0" borderId="0" xfId="0" applyNumberFormat="1" applyFont="1" applyFill="1" applyBorder="1" applyAlignment="1" applyProtection="1">
      <alignment horizontal="right" vertical="center" wrapText="1"/>
      <protection locked="0"/>
    </xf>
    <xf numFmtId="165" fontId="52" fillId="0" borderId="0" xfId="2" applyNumberFormat="1" applyFont="1" applyFill="1" applyBorder="1" applyAlignment="1" applyProtection="1">
      <alignment horizontal="right"/>
    </xf>
    <xf numFmtId="2" fontId="51" fillId="0" borderId="2" xfId="0" applyNumberFormat="1" applyFont="1" applyFill="1" applyBorder="1" applyAlignment="1" applyProtection="1">
      <alignment horizontal="left" vertical="center" wrapText="1"/>
      <protection locked="0"/>
    </xf>
    <xf numFmtId="3" fontId="52" fillId="0" borderId="2" xfId="0" applyNumberFormat="1" applyFont="1" applyFill="1" applyBorder="1" applyAlignment="1" applyProtection="1">
      <alignment horizontal="right" vertical="center" wrapText="1"/>
      <protection locked="0"/>
    </xf>
    <xf numFmtId="165" fontId="52" fillId="0" borderId="2" xfId="2" applyNumberFormat="1" applyFont="1" applyFill="1" applyBorder="1" applyAlignment="1" applyProtection="1">
      <alignment horizontal="right"/>
    </xf>
    <xf numFmtId="0" fontId="28" fillId="0" borderId="5" xfId="0" applyFont="1" applyBorder="1" applyAlignment="1">
      <alignment vertical="center"/>
    </xf>
    <xf numFmtId="0" fontId="28" fillId="0" borderId="5" xfId="0" applyFont="1" applyBorder="1" applyAlignment="1">
      <alignment vertical="center" wrapText="1"/>
    </xf>
    <xf numFmtId="0" fontId="28" fillId="0" borderId="0" xfId="0" applyFont="1" applyAlignment="1">
      <alignment vertical="center"/>
    </xf>
    <xf numFmtId="0" fontId="29" fillId="0" borderId="0" xfId="0" applyFont="1" applyAlignment="1">
      <alignment horizontal="right" vertical="center"/>
    </xf>
    <xf numFmtId="167" fontId="29" fillId="0" borderId="0" xfId="0" applyNumberFormat="1" applyFont="1" applyAlignment="1">
      <alignment horizontal="right" vertical="center"/>
    </xf>
    <xf numFmtId="3" fontId="29" fillId="0" borderId="0" xfId="0" applyNumberFormat="1" applyFont="1" applyAlignment="1">
      <alignment horizontal="right" vertical="center"/>
    </xf>
    <xf numFmtId="165" fontId="29" fillId="0" borderId="0" xfId="0" applyNumberFormat="1" applyFont="1" applyAlignment="1">
      <alignment horizontal="right" vertical="center"/>
    </xf>
    <xf numFmtId="0" fontId="28" fillId="0" borderId="6" xfId="0" applyFont="1" applyBorder="1" applyAlignment="1">
      <alignment vertical="center"/>
    </xf>
    <xf numFmtId="0" fontId="29" fillId="0" borderId="6" xfId="0" applyFont="1" applyBorder="1" applyAlignment="1">
      <alignment horizontal="right" vertical="center"/>
    </xf>
    <xf numFmtId="167" fontId="29" fillId="0" borderId="6" xfId="0" applyNumberFormat="1" applyFont="1" applyBorder="1" applyAlignment="1">
      <alignment horizontal="right" vertical="center"/>
    </xf>
    <xf numFmtId="3" fontId="29" fillId="0" borderId="6" xfId="0" applyNumberFormat="1" applyFont="1" applyBorder="1" applyAlignment="1">
      <alignment horizontal="right" vertical="center"/>
    </xf>
    <xf numFmtId="165" fontId="29" fillId="0" borderId="6" xfId="0" applyNumberFormat="1" applyFont="1" applyBorder="1" applyAlignment="1">
      <alignment horizontal="right" vertical="center"/>
    </xf>
    <xf numFmtId="0" fontId="28" fillId="0" borderId="0" xfId="0" applyFont="1" applyBorder="1" applyAlignment="1">
      <alignment vertical="center"/>
    </xf>
    <xf numFmtId="3" fontId="29" fillId="0" borderId="0" xfId="0" applyNumberFormat="1" applyFont="1" applyBorder="1" applyAlignment="1">
      <alignment horizontal="right" vertical="center"/>
    </xf>
    <xf numFmtId="167" fontId="29" fillId="0" borderId="0" xfId="0" applyNumberFormat="1" applyFont="1" applyBorder="1" applyAlignment="1">
      <alignment horizontal="right" vertical="center"/>
    </xf>
    <xf numFmtId="0" fontId="53" fillId="0" borderId="4" xfId="0" applyFont="1" applyBorder="1"/>
    <xf numFmtId="0" fontId="33" fillId="0" borderId="0" xfId="0" applyFont="1" applyBorder="1" applyAlignment="1">
      <alignment wrapText="1"/>
    </xf>
    <xf numFmtId="9" fontId="32" fillId="0" borderId="0" xfId="0" applyNumberFormat="1" applyFont="1" applyBorder="1"/>
    <xf numFmtId="9" fontId="32" fillId="0" borderId="2" xfId="0" applyNumberFormat="1" applyFont="1" applyBorder="1"/>
    <xf numFmtId="0" fontId="33" fillId="0" borderId="2" xfId="0" applyFont="1" applyBorder="1" applyAlignment="1"/>
    <xf numFmtId="9" fontId="32" fillId="0" borderId="4" xfId="0" applyNumberFormat="1" applyFont="1" applyBorder="1"/>
    <xf numFmtId="0" fontId="33" fillId="0" borderId="2" xfId="0" quotePrefix="1" applyFont="1" applyBorder="1"/>
    <xf numFmtId="0" fontId="33" fillId="0" borderId="0" xfId="0" applyFont="1" applyBorder="1"/>
    <xf numFmtId="0" fontId="33" fillId="0" borderId="6" xfId="0" applyFont="1" applyBorder="1" applyAlignment="1">
      <alignment horizontal="right" vertical="center" wrapText="1"/>
    </xf>
    <xf numFmtId="0" fontId="32" fillId="0" borderId="0" xfId="0" applyFont="1" applyAlignment="1">
      <alignment horizontal="right" vertical="center"/>
    </xf>
    <xf numFmtId="0" fontId="32" fillId="0" borderId="6" xfId="0" applyFont="1" applyBorder="1" applyAlignment="1">
      <alignment horizontal="right" vertical="center"/>
    </xf>
    <xf numFmtId="0" fontId="33" fillId="5" borderId="5" xfId="0" applyFont="1" applyFill="1" applyBorder="1" applyAlignment="1">
      <alignment horizontal="left" vertical="center"/>
    </xf>
    <xf numFmtId="0" fontId="33" fillId="5" borderId="0" xfId="0" applyFont="1" applyFill="1" applyAlignment="1">
      <alignment horizontal="left" vertical="center"/>
    </xf>
    <xf numFmtId="3" fontId="32" fillId="5" borderId="0" xfId="0" applyNumberFormat="1" applyFont="1" applyFill="1" applyAlignment="1">
      <alignment horizontal="right" vertical="center"/>
    </xf>
    <xf numFmtId="167" fontId="32" fillId="5" borderId="0" xfId="0" applyNumberFormat="1" applyFont="1" applyFill="1" applyAlignment="1">
      <alignment horizontal="right" vertical="center"/>
    </xf>
    <xf numFmtId="167" fontId="32" fillId="5" borderId="0" xfId="0" applyNumberFormat="1" applyFont="1" applyFill="1" applyAlignment="1">
      <alignment horizontal="right" vertical="center" wrapText="1"/>
    </xf>
    <xf numFmtId="0" fontId="33" fillId="5" borderId="6" xfId="0" applyFont="1" applyFill="1" applyBorder="1" applyAlignment="1">
      <alignment horizontal="left" vertical="center"/>
    </xf>
    <xf numFmtId="3" fontId="32" fillId="5" borderId="6" xfId="0" applyNumberFormat="1" applyFont="1" applyFill="1" applyBorder="1" applyAlignment="1">
      <alignment horizontal="right" vertical="center"/>
    </xf>
    <xf numFmtId="167" fontId="32" fillId="5" borderId="6" xfId="0" applyNumberFormat="1" applyFont="1" applyFill="1" applyBorder="1" applyAlignment="1">
      <alignment horizontal="right" vertical="center"/>
    </xf>
    <xf numFmtId="167" fontId="32" fillId="5" borderId="6" xfId="0" applyNumberFormat="1" applyFont="1" applyFill="1" applyBorder="1" applyAlignment="1">
      <alignment horizontal="right" vertical="center" wrapText="1"/>
    </xf>
    <xf numFmtId="0" fontId="33" fillId="5" borderId="5" xfId="0" applyFont="1" applyFill="1" applyBorder="1" applyAlignment="1">
      <alignment horizontal="center" vertical="center"/>
    </xf>
    <xf numFmtId="0" fontId="33" fillId="5" borderId="0" xfId="0" applyFont="1" applyFill="1" applyAlignment="1">
      <alignment horizontal="center" vertical="center"/>
    </xf>
    <xf numFmtId="0" fontId="33" fillId="5" borderId="6" xfId="0" applyFont="1" applyFill="1" applyBorder="1" applyAlignment="1">
      <alignment horizontal="center" vertical="center"/>
    </xf>
    <xf numFmtId="0" fontId="29" fillId="5" borderId="0" xfId="0" applyFont="1" applyFill="1" applyAlignment="1">
      <alignment horizontal="right" vertical="center" wrapText="1"/>
    </xf>
    <xf numFmtId="3" fontId="29" fillId="5" borderId="0" xfId="0" applyNumberFormat="1" applyFont="1" applyFill="1" applyAlignment="1">
      <alignment horizontal="right" vertical="center" wrapText="1"/>
    </xf>
    <xf numFmtId="165" fontId="29" fillId="5" borderId="0" xfId="0" applyNumberFormat="1" applyFont="1" applyFill="1" applyAlignment="1">
      <alignment horizontal="right" vertical="center" wrapText="1"/>
    </xf>
    <xf numFmtId="0" fontId="29" fillId="5" borderId="6" xfId="0" applyFont="1" applyFill="1" applyBorder="1" applyAlignment="1">
      <alignment horizontal="right" vertical="center" wrapText="1"/>
    </xf>
    <xf numFmtId="3" fontId="29" fillId="5" borderId="6" xfId="0" applyNumberFormat="1" applyFont="1" applyFill="1" applyBorder="1" applyAlignment="1">
      <alignment horizontal="right" vertical="center" wrapText="1"/>
    </xf>
    <xf numFmtId="165" fontId="29" fillId="5" borderId="6" xfId="0" applyNumberFormat="1" applyFont="1" applyFill="1" applyBorder="1" applyAlignment="1">
      <alignment horizontal="right" vertical="center" wrapText="1"/>
    </xf>
    <xf numFmtId="0" fontId="33" fillId="5" borderId="5" xfId="0" applyFont="1" applyFill="1" applyBorder="1" applyAlignment="1">
      <alignment vertical="center"/>
    </xf>
    <xf numFmtId="0" fontId="33" fillId="5" borderId="0" xfId="0" applyFont="1" applyFill="1" applyAlignment="1">
      <alignment vertical="center"/>
    </xf>
    <xf numFmtId="165" fontId="32" fillId="5" borderId="0" xfId="0" applyNumberFormat="1" applyFont="1" applyFill="1" applyAlignment="1">
      <alignment horizontal="right" vertical="center"/>
    </xf>
    <xf numFmtId="0" fontId="33" fillId="5" borderId="6" xfId="0" applyFont="1" applyFill="1" applyBorder="1" applyAlignment="1">
      <alignment vertical="center"/>
    </xf>
    <xf numFmtId="165" fontId="32" fillId="5" borderId="6" xfId="0" applyNumberFormat="1" applyFont="1" applyFill="1" applyBorder="1" applyAlignment="1">
      <alignment horizontal="right" vertical="center"/>
    </xf>
    <xf numFmtId="167" fontId="32" fillId="5" borderId="6" xfId="3" applyNumberFormat="1" applyFont="1" applyFill="1" applyBorder="1" applyAlignment="1">
      <alignment horizontal="right" vertical="center"/>
    </xf>
    <xf numFmtId="0" fontId="33" fillId="5" borderId="5" xfId="0" applyFont="1" applyFill="1" applyBorder="1" applyAlignment="1">
      <alignment horizontal="left" vertical="center" wrapText="1"/>
    </xf>
    <xf numFmtId="0" fontId="23" fillId="3" borderId="0" xfId="0" applyFont="1" applyFill="1" applyAlignment="1"/>
    <xf numFmtId="2" fontId="51" fillId="0" borderId="2" xfId="0" applyNumberFormat="1" applyFont="1" applyFill="1" applyBorder="1" applyAlignment="1" applyProtection="1">
      <alignment horizontal="center" vertical="center" wrapText="1"/>
      <protection locked="0"/>
    </xf>
    <xf numFmtId="1" fontId="52" fillId="0" borderId="0" xfId="2" applyNumberFormat="1" applyFont="1" applyFill="1" applyBorder="1" applyAlignment="1" applyProtection="1">
      <alignment horizontal="center"/>
      <protection locked="0"/>
    </xf>
    <xf numFmtId="165" fontId="52" fillId="0" borderId="0" xfId="2" applyNumberFormat="1" applyFont="1" applyFill="1" applyBorder="1" applyAlignment="1" applyProtection="1">
      <alignment horizontal="center"/>
    </xf>
    <xf numFmtId="0" fontId="52" fillId="0" borderId="0" xfId="0" applyFont="1" applyFill="1" applyBorder="1"/>
    <xf numFmtId="165" fontId="52" fillId="0" borderId="0" xfId="0" applyNumberFormat="1" applyFont="1" applyFill="1" applyBorder="1" applyAlignment="1">
      <alignment horizontal="center"/>
    </xf>
    <xf numFmtId="1" fontId="52" fillId="0" borderId="2" xfId="2" applyNumberFormat="1" applyFont="1" applyFill="1" applyBorder="1" applyAlignment="1" applyProtection="1">
      <alignment horizontal="center"/>
      <protection locked="0"/>
    </xf>
    <xf numFmtId="165" fontId="52" fillId="0" borderId="2" xfId="2" applyNumberFormat="1" applyFont="1" applyFill="1" applyBorder="1" applyAlignment="1" applyProtection="1">
      <alignment horizontal="center"/>
    </xf>
    <xf numFmtId="165" fontId="52" fillId="0" borderId="2" xfId="0" applyNumberFormat="1" applyFont="1" applyFill="1" applyBorder="1" applyAlignment="1">
      <alignment horizontal="center"/>
    </xf>
    <xf numFmtId="0" fontId="52" fillId="0" borderId="2" xfId="0" applyFont="1" applyFill="1" applyBorder="1"/>
    <xf numFmtId="165" fontId="52" fillId="0" borderId="2" xfId="0" applyNumberFormat="1" applyFont="1" applyFill="1" applyBorder="1"/>
    <xf numFmtId="0" fontId="32" fillId="0" borderId="3" xfId="0" applyFont="1" applyBorder="1"/>
    <xf numFmtId="166" fontId="54" fillId="3" borderId="3" xfId="0" applyNumberFormat="1" applyFont="1" applyFill="1" applyBorder="1" applyAlignment="1">
      <alignment horizontal="right" vertical="top"/>
    </xf>
    <xf numFmtId="0" fontId="51" fillId="3" borderId="2" xfId="0" quotePrefix="1" applyFont="1" applyFill="1" applyBorder="1" applyAlignment="1">
      <alignment vertical="top"/>
    </xf>
    <xf numFmtId="0" fontId="51" fillId="3" borderId="2" xfId="0" applyFont="1" applyFill="1" applyBorder="1" applyAlignment="1">
      <alignment horizontal="right" vertical="top"/>
    </xf>
    <xf numFmtId="166" fontId="51" fillId="3" borderId="2" xfId="0" applyNumberFormat="1" applyFont="1" applyFill="1" applyBorder="1" applyAlignment="1">
      <alignment horizontal="right" vertical="top"/>
    </xf>
    <xf numFmtId="0" fontId="52" fillId="3" borderId="0" xfId="0" quotePrefix="1" applyFont="1" applyFill="1" applyBorder="1" applyAlignment="1">
      <alignment vertical="top"/>
    </xf>
    <xf numFmtId="165" fontId="52" fillId="3" borderId="0" xfId="0" applyNumberFormat="1" applyFont="1" applyFill="1" applyAlignment="1">
      <alignment horizontal="right"/>
    </xf>
    <xf numFmtId="165" fontId="52" fillId="3" borderId="0" xfId="0" applyNumberFormat="1" applyFont="1" applyFill="1" applyBorder="1" applyAlignment="1">
      <alignment horizontal="right"/>
    </xf>
    <xf numFmtId="166" fontId="52" fillId="3" borderId="0" xfId="0" applyNumberFormat="1" applyFont="1" applyFill="1" applyBorder="1" applyAlignment="1">
      <alignment horizontal="right"/>
    </xf>
    <xf numFmtId="0" fontId="52" fillId="3" borderId="0" xfId="0" quotePrefix="1" applyFont="1" applyFill="1" applyBorder="1" applyAlignment="1">
      <alignment horizontal="left" vertical="top"/>
    </xf>
    <xf numFmtId="0" fontId="52" fillId="3" borderId="0" xfId="0" quotePrefix="1" applyFont="1" applyFill="1" applyAlignment="1">
      <alignment vertical="top"/>
    </xf>
    <xf numFmtId="165" fontId="29" fillId="3" borderId="0" xfId="0" applyNumberFormat="1" applyFont="1" applyFill="1" applyBorder="1" applyAlignment="1">
      <alignment horizontal="right" wrapText="1"/>
    </xf>
    <xf numFmtId="0" fontId="52" fillId="3" borderId="2" xfId="0" applyFont="1" applyFill="1" applyBorder="1" applyAlignment="1">
      <alignment vertical="top"/>
    </xf>
    <xf numFmtId="165" fontId="52" fillId="3" borderId="2" xfId="0" applyNumberFormat="1" applyFont="1" applyFill="1" applyBorder="1" applyAlignment="1">
      <alignment horizontal="right"/>
    </xf>
    <xf numFmtId="166" fontId="52" fillId="3" borderId="2" xfId="0" applyNumberFormat="1" applyFont="1" applyFill="1" applyBorder="1" applyAlignment="1">
      <alignment horizontal="right"/>
    </xf>
    <xf numFmtId="165" fontId="51" fillId="0" borderId="4" xfId="0" applyNumberFormat="1" applyFont="1" applyFill="1" applyBorder="1" applyAlignment="1" applyProtection="1">
      <alignment horizontal="left" vertical="center" wrapText="1"/>
      <protection locked="0"/>
    </xf>
    <xf numFmtId="165" fontId="52" fillId="0" borderId="0" xfId="0" applyNumberFormat="1" applyFont="1" applyFill="1" applyBorder="1"/>
    <xf numFmtId="1" fontId="52" fillId="0" borderId="0" xfId="2" applyNumberFormat="1" applyFont="1" applyFill="1" applyBorder="1" applyAlignment="1" applyProtection="1">
      <alignment horizontal="left"/>
      <protection locked="0"/>
    </xf>
    <xf numFmtId="1" fontId="52" fillId="0" borderId="2" xfId="2" applyNumberFormat="1" applyFont="1" applyFill="1" applyBorder="1" applyAlignment="1" applyProtection="1">
      <alignment horizontal="left"/>
      <protection locked="0"/>
    </xf>
    <xf numFmtId="0" fontId="32" fillId="0" borderId="0" xfId="0" applyFont="1" applyBorder="1"/>
    <xf numFmtId="165" fontId="32" fillId="0" borderId="0" xfId="0" applyNumberFormat="1" applyFont="1" applyBorder="1"/>
    <xf numFmtId="165" fontId="33" fillId="0" borderId="2" xfId="0" applyNumberFormat="1" applyFont="1" applyBorder="1"/>
    <xf numFmtId="0" fontId="32" fillId="0" borderId="2" xfId="0" applyFont="1" applyBorder="1" applyAlignment="1">
      <alignment horizontal="right"/>
    </xf>
    <xf numFmtId="167" fontId="32" fillId="5" borderId="0" xfId="3" applyNumberFormat="1" applyFont="1" applyFill="1" applyAlignment="1">
      <alignment horizontal="right" vertical="center"/>
    </xf>
    <xf numFmtId="0" fontId="10" fillId="0" borderId="0" xfId="0" applyFont="1" applyAlignment="1"/>
    <xf numFmtId="0" fontId="30" fillId="0" borderId="0" xfId="0" applyFont="1" applyFill="1" applyAlignment="1">
      <alignment horizontal="left" vertical="center"/>
    </xf>
    <xf numFmtId="0" fontId="7" fillId="0" borderId="0" xfId="0" applyFont="1" applyFill="1" applyAlignment="1">
      <alignment vertical="center"/>
    </xf>
    <xf numFmtId="0" fontId="7" fillId="0" borderId="0" xfId="0" applyFont="1" applyAlignment="1">
      <alignment vertical="center"/>
    </xf>
    <xf numFmtId="0" fontId="7" fillId="0" borderId="0" xfId="0" applyFont="1" applyAlignment="1">
      <alignment horizontal="center"/>
    </xf>
    <xf numFmtId="165" fontId="32" fillId="0" borderId="0" xfId="0" applyNumberFormat="1" applyFont="1" applyAlignment="1">
      <alignment horizontal="right" vertical="center"/>
    </xf>
    <xf numFmtId="165" fontId="32" fillId="0" borderId="6" xfId="0" applyNumberFormat="1" applyFont="1" applyBorder="1" applyAlignment="1">
      <alignment horizontal="right" vertical="center"/>
    </xf>
    <xf numFmtId="0" fontId="49" fillId="0" borderId="0" xfId="1" applyFont="1" applyFill="1" applyAlignment="1"/>
    <xf numFmtId="166" fontId="51" fillId="3" borderId="3" xfId="0" applyNumberFormat="1" applyFont="1" applyFill="1" applyBorder="1" applyAlignment="1">
      <alignment horizontal="left" vertical="top" wrapText="1"/>
    </xf>
    <xf numFmtId="166" fontId="51" fillId="3" borderId="3" xfId="0" applyNumberFormat="1" applyFont="1" applyFill="1" applyBorder="1" applyAlignment="1">
      <alignment horizontal="left" vertical="top"/>
    </xf>
    <xf numFmtId="166" fontId="51" fillId="3" borderId="0" xfId="0" applyNumberFormat="1" applyFont="1" applyFill="1" applyBorder="1" applyAlignment="1">
      <alignment horizontal="left" vertical="top"/>
    </xf>
    <xf numFmtId="0" fontId="58" fillId="0" borderId="0" xfId="0" applyFont="1" applyFill="1" applyAlignment="1">
      <alignment vertical="top"/>
    </xf>
    <xf numFmtId="0" fontId="10" fillId="0" borderId="0" xfId="0" applyFont="1" applyFill="1" applyBorder="1"/>
    <xf numFmtId="0" fontId="32" fillId="0" borderId="2" xfId="0" applyFont="1" applyBorder="1" applyAlignment="1">
      <alignment horizontal="right" vertical="center"/>
    </xf>
    <xf numFmtId="165" fontId="32" fillId="0" borderId="2" xfId="0" applyNumberFormat="1" applyFont="1" applyBorder="1" applyAlignment="1">
      <alignment horizontal="right" vertical="center"/>
    </xf>
    <xf numFmtId="0" fontId="6" fillId="3" borderId="0" xfId="0" applyFont="1" applyFill="1" applyAlignment="1">
      <alignment horizontal="justify" vertical="top"/>
    </xf>
    <xf numFmtId="166" fontId="54" fillId="3" borderId="4" xfId="0" applyNumberFormat="1" applyFont="1" applyFill="1" applyBorder="1" applyAlignment="1">
      <alignment horizontal="center" vertical="top"/>
    </xf>
    <xf numFmtId="0" fontId="6" fillId="3" borderId="0" xfId="0" applyFont="1" applyFill="1" applyAlignment="1">
      <alignment horizontal="justify" vertical="top" wrapText="1"/>
    </xf>
    <xf numFmtId="0" fontId="54" fillId="3" borderId="4" xfId="0" applyFont="1" applyFill="1" applyBorder="1" applyAlignment="1">
      <alignment horizontal="center" vertical="top"/>
    </xf>
    <xf numFmtId="2" fontId="6" fillId="0" borderId="0" xfId="0" applyNumberFormat="1" applyFont="1" applyFill="1" applyBorder="1" applyAlignment="1" applyProtection="1">
      <alignment vertical="center" wrapText="1"/>
      <protection locked="0"/>
    </xf>
    <xf numFmtId="0" fontId="37" fillId="0" borderId="0" xfId="9" applyFont="1" applyFill="1" applyAlignment="1">
      <alignment horizontal="left"/>
    </xf>
    <xf numFmtId="0" fontId="9" fillId="0" borderId="0" xfId="9" applyFill="1"/>
    <xf numFmtId="0" fontId="6" fillId="0" borderId="0" xfId="9" applyFont="1" applyFill="1" applyAlignment="1">
      <alignment horizontal="left"/>
    </xf>
    <xf numFmtId="169" fontId="6" fillId="0" borderId="0" xfId="9" applyNumberFormat="1" applyFont="1" applyFill="1" applyAlignment="1">
      <alignment horizontal="left"/>
    </xf>
    <xf numFmtId="170" fontId="6" fillId="0" borderId="0" xfId="9" applyNumberFormat="1" applyFont="1" applyFill="1"/>
    <xf numFmtId="0" fontId="35" fillId="9" borderId="0" xfId="9" applyFont="1" applyFill="1" applyAlignment="1">
      <alignment horizontal="left" vertical="center" indent="10"/>
    </xf>
    <xf numFmtId="0" fontId="35" fillId="10" borderId="0" xfId="9" applyFont="1" applyFill="1" applyAlignment="1">
      <alignment horizontal="left" vertical="center" indent="10"/>
    </xf>
    <xf numFmtId="0" fontId="5" fillId="0" borderId="2" xfId="9" applyFont="1" applyFill="1" applyBorder="1" applyAlignment="1">
      <alignment horizontal="left" wrapText="1"/>
    </xf>
    <xf numFmtId="169" fontId="5" fillId="0" borderId="2" xfId="9" applyNumberFormat="1" applyFont="1" applyFill="1" applyBorder="1" applyAlignment="1">
      <alignment horizontal="left" wrapText="1"/>
    </xf>
    <xf numFmtId="0" fontId="5" fillId="0" borderId="4" xfId="9" quotePrefix="1" applyFont="1" applyFill="1" applyBorder="1" applyAlignment="1">
      <alignment horizontal="center" wrapText="1"/>
    </xf>
    <xf numFmtId="169" fontId="5" fillId="0" borderId="4" xfId="9" quotePrefix="1" applyNumberFormat="1" applyFont="1" applyFill="1" applyBorder="1" applyAlignment="1">
      <alignment horizontal="center" wrapText="1"/>
    </xf>
    <xf numFmtId="169" fontId="6" fillId="0" borderId="3" xfId="9" applyNumberFormat="1" applyFont="1" applyFill="1" applyBorder="1" applyAlignment="1">
      <alignment horizontal="left" indent="1"/>
    </xf>
    <xf numFmtId="0" fontId="24" fillId="0" borderId="4" xfId="9" applyFont="1" applyFill="1" applyBorder="1" applyAlignment="1">
      <alignment horizontal="center"/>
    </xf>
    <xf numFmtId="0" fontId="24" fillId="0" borderId="3" xfId="9" applyFont="1" applyFill="1" applyBorder="1" applyAlignment="1">
      <alignment horizontal="center" vertical="center"/>
    </xf>
    <xf numFmtId="0" fontId="24" fillId="0" borderId="4" xfId="9" applyFont="1" applyFill="1" applyBorder="1" applyAlignment="1" applyProtection="1">
      <alignment horizontal="center"/>
      <protection locked="0"/>
    </xf>
    <xf numFmtId="0" fontId="18" fillId="0" borderId="0" xfId="0" applyFont="1" applyAlignment="1">
      <alignment horizontal="left" vertical="center" wrapText="1"/>
    </xf>
    <xf numFmtId="0" fontId="10" fillId="0" borderId="0" xfId="0" applyFont="1" applyAlignment="1">
      <alignment horizontal="left" wrapText="1"/>
    </xf>
    <xf numFmtId="0" fontId="23" fillId="0" borderId="0" xfId="0" applyFont="1" applyAlignment="1">
      <alignment horizontal="left" vertical="center" wrapText="1"/>
    </xf>
    <xf numFmtId="0" fontId="10" fillId="0" borderId="0" xfId="0" applyFont="1" applyAlignment="1">
      <alignment horizontal="left" vertical="center" wrapText="1"/>
    </xf>
  </cellXfs>
  <cellStyles count="13">
    <cellStyle name="Comma" xfId="7" builtinId="3"/>
    <cellStyle name="Comma 2" xfId="11" xr:uid="{9BB65A75-D6F5-4423-8F7D-15C047FC4CEA}"/>
    <cellStyle name="Hyperlink" xfId="1" builtinId="8"/>
    <cellStyle name="Hyperlink 10" xfId="12" xr:uid="{DB9D2531-CB8B-470B-B59B-B0B911D8E877}"/>
    <cellStyle name="Normal" xfId="0" builtinId="0"/>
    <cellStyle name="Normal 10" xfId="2" xr:uid="{173EA90F-D287-4441-8349-EDA1E3BCA25B}"/>
    <cellStyle name="Normal 10 11" xfId="6" xr:uid="{7F500654-3650-446F-99FB-AB65BE4A7139}"/>
    <cellStyle name="Normal 2" xfId="9" xr:uid="{0586E34A-7774-48B4-8D75-9BB63DB8DE76}"/>
    <cellStyle name="Normal 2 3 2 3" xfId="5" xr:uid="{1B567B5D-ED8A-466F-A34E-C98C17519284}"/>
    <cellStyle name="Normal 3" xfId="8" xr:uid="{1CA99541-30F8-4D5F-B002-12E100353329}"/>
    <cellStyle name="Normal 8" xfId="10" xr:uid="{43E23AC7-62B7-4BF9-9202-6B3FFCB46C8F}"/>
    <cellStyle name="Note 2 2 2 2 2" xfId="4" xr:uid="{5722D227-691F-4C51-829A-10BE211FF448}"/>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95250</xdr:rowOff>
    </xdr:from>
    <xdr:to>
      <xdr:col>0</xdr:col>
      <xdr:colOff>1000125</xdr:colOff>
      <xdr:row>0</xdr:row>
      <xdr:rowOff>742950</xdr:rowOff>
    </xdr:to>
    <xdr:pic>
      <xdr:nvPicPr>
        <xdr:cNvPr id="2" name="Picture 27">
          <a:extLst>
            <a:ext uri="{FF2B5EF4-FFF2-40B4-BE49-F238E27FC236}">
              <a16:creationId xmlns:a16="http://schemas.microsoft.com/office/drawing/2014/main" id="{C555C975-8705-4117-9533-5728703045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95250"/>
          <a:ext cx="8477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28576</xdr:rowOff>
    </xdr:from>
    <xdr:to>
      <xdr:col>0</xdr:col>
      <xdr:colOff>647700</xdr:colOff>
      <xdr:row>1</xdr:row>
      <xdr:rowOff>9526</xdr:rowOff>
    </xdr:to>
    <xdr:pic>
      <xdr:nvPicPr>
        <xdr:cNvPr id="2" name="Picture 3">
          <a:extLst>
            <a:ext uri="{FF2B5EF4-FFF2-40B4-BE49-F238E27FC236}">
              <a16:creationId xmlns:a16="http://schemas.microsoft.com/office/drawing/2014/main" id="{D32B0A74-1BD2-4326-B6E1-A519B4063EC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28576"/>
          <a:ext cx="58102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7786A-D9DB-459A-916F-EBD75190A41F}">
  <dimension ref="A1:D37"/>
  <sheetViews>
    <sheetView showGridLines="0" zoomScaleNormal="100" zoomScaleSheetLayoutView="115" workbookViewId="0">
      <selection activeCell="B17" sqref="B17"/>
    </sheetView>
  </sheetViews>
  <sheetFormatPr defaultColWidth="9.1796875" defaultRowHeight="14"/>
  <cols>
    <col min="1" max="1" width="4.54296875" style="179" customWidth="1"/>
    <col min="2" max="2" width="16.26953125" style="179" customWidth="1"/>
    <col min="3" max="3" width="164.7265625" style="179" bestFit="1" customWidth="1"/>
    <col min="4" max="4" width="35.54296875" style="179" bestFit="1" customWidth="1"/>
    <col min="5" max="16384" width="9.1796875" style="179"/>
  </cols>
  <sheetData>
    <row r="1" spans="1:4" ht="20">
      <c r="B1" s="178" t="s">
        <v>48</v>
      </c>
      <c r="D1" s="11"/>
    </row>
    <row r="2" spans="1:4" ht="15.5">
      <c r="B2" s="1"/>
      <c r="C2" s="180"/>
    </row>
    <row r="3" spans="1:4" ht="17.5">
      <c r="B3" s="181" t="s">
        <v>2</v>
      </c>
      <c r="C3" s="180"/>
    </row>
    <row r="4" spans="1:4" s="349" customFormat="1" ht="25" customHeight="1">
      <c r="B4" s="347" t="s">
        <v>1</v>
      </c>
    </row>
    <row r="5" spans="1:4">
      <c r="A5" s="180"/>
      <c r="B5" s="353" t="s">
        <v>5</v>
      </c>
      <c r="C5" s="180" t="s">
        <v>17</v>
      </c>
    </row>
    <row r="6" spans="1:4">
      <c r="A6" s="180"/>
      <c r="B6" s="353" t="s">
        <v>6</v>
      </c>
      <c r="C6" s="180" t="s">
        <v>18</v>
      </c>
    </row>
    <row r="7" spans="1:4">
      <c r="A7" s="180"/>
      <c r="B7" s="353" t="s">
        <v>7</v>
      </c>
      <c r="C7" s="180" t="s">
        <v>19</v>
      </c>
    </row>
    <row r="8" spans="1:4">
      <c r="A8" s="180"/>
      <c r="B8" s="353" t="s">
        <v>8</v>
      </c>
      <c r="C8" s="180" t="s">
        <v>20</v>
      </c>
    </row>
    <row r="9" spans="1:4">
      <c r="A9" s="180"/>
      <c r="B9" s="353" t="s">
        <v>9</v>
      </c>
      <c r="C9" s="180" t="s">
        <v>21</v>
      </c>
    </row>
    <row r="10" spans="1:4">
      <c r="A10" s="180"/>
      <c r="B10" s="353" t="s">
        <v>10</v>
      </c>
      <c r="C10" s="180" t="s">
        <v>22</v>
      </c>
    </row>
    <row r="11" spans="1:4">
      <c r="A11" s="180"/>
      <c r="B11" s="353" t="s">
        <v>11</v>
      </c>
      <c r="C11" s="180" t="s">
        <v>23</v>
      </c>
    </row>
    <row r="12" spans="1:4" ht="14.25" customHeight="1">
      <c r="B12" s="182"/>
      <c r="C12" s="180"/>
    </row>
    <row r="13" spans="1:4" ht="17.5">
      <c r="B13" s="181" t="s">
        <v>49</v>
      </c>
      <c r="C13" s="180"/>
    </row>
    <row r="14" spans="1:4" s="349" customFormat="1" ht="25" customHeight="1">
      <c r="B14" s="347" t="s">
        <v>30</v>
      </c>
    </row>
    <row r="15" spans="1:4">
      <c r="A15" s="180"/>
      <c r="B15" s="353" t="s">
        <v>12</v>
      </c>
      <c r="C15" s="180" t="s">
        <v>24</v>
      </c>
    </row>
    <row r="16" spans="1:4">
      <c r="A16" s="180"/>
      <c r="B16" s="353" t="s">
        <v>13</v>
      </c>
      <c r="C16" s="180" t="s">
        <v>25</v>
      </c>
    </row>
    <row r="17" spans="1:3">
      <c r="A17" s="180"/>
      <c r="B17" s="353" t="s">
        <v>14</v>
      </c>
      <c r="C17" s="180" t="s">
        <v>26</v>
      </c>
    </row>
    <row r="18" spans="1:3">
      <c r="A18" s="180"/>
      <c r="B18" s="353" t="s">
        <v>15</v>
      </c>
      <c r="C18" s="180" t="s">
        <v>27</v>
      </c>
    </row>
    <row r="19" spans="1:3">
      <c r="A19" s="180"/>
      <c r="B19" s="353" t="s">
        <v>16</v>
      </c>
      <c r="C19" s="180" t="s">
        <v>28</v>
      </c>
    </row>
    <row r="20" spans="1:3">
      <c r="A20" s="180"/>
      <c r="B20" s="353" t="s">
        <v>355</v>
      </c>
      <c r="C20" s="183" t="s">
        <v>29</v>
      </c>
    </row>
    <row r="21" spans="1:3">
      <c r="A21" s="180"/>
      <c r="B21" s="353"/>
      <c r="C21" s="180"/>
    </row>
    <row r="22" spans="1:3" ht="17.5">
      <c r="B22" s="181" t="s">
        <v>3</v>
      </c>
      <c r="C22" s="180"/>
    </row>
    <row r="23" spans="1:3" s="349" customFormat="1" ht="25" customHeight="1">
      <c r="B23" s="347" t="s">
        <v>37</v>
      </c>
    </row>
    <row r="24" spans="1:3" ht="14.25" customHeight="1">
      <c r="A24" s="180"/>
      <c r="B24" s="353" t="s">
        <v>31</v>
      </c>
      <c r="C24" s="184" t="s">
        <v>32</v>
      </c>
    </row>
    <row r="25" spans="1:3" ht="14.25" customHeight="1">
      <c r="A25" s="180"/>
      <c r="B25" s="353" t="s">
        <v>33</v>
      </c>
      <c r="C25" s="185" t="s">
        <v>34</v>
      </c>
    </row>
    <row r="26" spans="1:3">
      <c r="A26" s="180"/>
      <c r="B26" s="353" t="s">
        <v>35</v>
      </c>
      <c r="C26" s="185" t="s">
        <v>36</v>
      </c>
    </row>
    <row r="27" spans="1:3">
      <c r="A27" s="180"/>
      <c r="B27" s="353" t="s">
        <v>38</v>
      </c>
      <c r="C27" s="185" t="s">
        <v>191</v>
      </c>
    </row>
    <row r="28" spans="1:3">
      <c r="B28" s="186"/>
      <c r="C28" s="187"/>
    </row>
    <row r="29" spans="1:3" ht="17.5">
      <c r="B29" s="181" t="s">
        <v>4</v>
      </c>
      <c r="C29" s="187"/>
    </row>
    <row r="30" spans="1:3" s="349" customFormat="1" ht="25" customHeight="1">
      <c r="B30" s="347" t="s">
        <v>354</v>
      </c>
      <c r="C30" s="348"/>
    </row>
    <row r="31" spans="1:3" ht="15.75" customHeight="1">
      <c r="A31" s="180"/>
      <c r="B31" s="353" t="s">
        <v>39</v>
      </c>
      <c r="C31" s="185" t="s">
        <v>40</v>
      </c>
    </row>
    <row r="32" spans="1:3">
      <c r="A32" s="180"/>
      <c r="B32" s="353" t="s">
        <v>41</v>
      </c>
      <c r="C32" s="185" t="s">
        <v>117</v>
      </c>
    </row>
    <row r="33" spans="1:3">
      <c r="A33" s="180"/>
      <c r="B33" s="353" t="s">
        <v>46</v>
      </c>
      <c r="C33" s="185" t="s">
        <v>47</v>
      </c>
    </row>
    <row r="34" spans="1:3">
      <c r="A34" s="180"/>
      <c r="B34" s="353" t="s">
        <v>42</v>
      </c>
      <c r="C34" s="185" t="s">
        <v>43</v>
      </c>
    </row>
    <row r="35" spans="1:3">
      <c r="A35" s="180"/>
      <c r="B35" s="353" t="s">
        <v>44</v>
      </c>
      <c r="C35" s="180" t="s">
        <v>45</v>
      </c>
    </row>
    <row r="36" spans="1:3">
      <c r="B36" s="350"/>
    </row>
    <row r="37" spans="1:3">
      <c r="B37" s="186"/>
    </row>
  </sheetData>
  <hyperlinks>
    <hyperlink ref="B5" location="'11.1.1'!A1" display="Measure 11.1.1" xr:uid="{430D3505-B115-422D-B7D1-7386581677C4}"/>
    <hyperlink ref="B6" location="'11.1.2'!A1" display="Measure 11.1.2" xr:uid="{6D23A749-1BE7-4DEA-AF19-0EC68DC28400}"/>
    <hyperlink ref="B7" location="'11.1.3'!A1" display="Measure 11.1.3" xr:uid="{197241D5-B5F9-48DF-B676-4743DDCF933A}"/>
    <hyperlink ref="B8" location="'11.1.4'!A1" display="Measure 11.1.4" xr:uid="{4EF6625B-9DF4-4237-94A4-00C8984EC79A}"/>
    <hyperlink ref="B10" location="'11.1.6'!A1" display="Measure 11.1.6" xr:uid="{DCA5CA0F-AE56-43C9-AF01-3B31C00381F8}"/>
    <hyperlink ref="B11" location="'11.1.7'!A1" display="Measure 11.1.7" xr:uid="{AB33B486-6D93-4BDB-8FFC-D3AACA0D5EA3}"/>
    <hyperlink ref="B15" location="'12.1.1'!A1" display="Measure 12.1.1" xr:uid="{73E03DEE-FCA1-4957-B654-2EC26A4BAFC2}"/>
    <hyperlink ref="B16" location="'12.1.2'!A1" display="Measure 12.1.2" xr:uid="{4D126A84-BB30-4CFA-B88D-BB6E035C1099}"/>
    <hyperlink ref="B17" location="'12.1.3'!A1" display="Measure 12.1.3" xr:uid="{354965C2-24F1-462A-96D8-AEFE6009A919}"/>
    <hyperlink ref="B18" location="'12.1.4'!A1" display="Measure 12.1.4" xr:uid="{C7E1818F-FC8C-40FC-B863-28A683FE2FD0}"/>
    <hyperlink ref="B19" location="'12.1.5'!A1" display="Measure 12.1.5" xr:uid="{87E02F75-561C-407D-9DD8-D0A25FDA4275}"/>
    <hyperlink ref="B20" location="'12.1.6'!A1" display="Descriptive Measure 12.1.6" xr:uid="{2D0CCDB0-C7BD-4479-8DD5-61A0F7CC5CD1}"/>
    <hyperlink ref="B24" location="'13.1.1'!A1" display="Measure 13.1.1" xr:uid="{1BD2ECEE-8B03-468D-A03A-F462A97C1B6B}"/>
    <hyperlink ref="B25" location="'13.1.2'!A1" display="Measure 13.1.2" xr:uid="{8A510AD6-494F-436D-9B28-529F1F6DF333}"/>
    <hyperlink ref="B26" location="'13.1.3'!A1" display="Measure 13.1.3" xr:uid="{52347682-E9D7-4E75-BB4A-A73464BCB7D0}"/>
    <hyperlink ref="B27" location="'13.1.4'!A1" display="Measure 13.1.4" xr:uid="{2BBF84ED-1D97-486D-BA39-427C2A4D7188}"/>
    <hyperlink ref="B31" location="'14.1.1'!A1" display="Measure 14.1.1" xr:uid="{F083C709-F355-4C56-9FC9-3B50AFFFF99F}"/>
    <hyperlink ref="B32" location="'14.1.2'!A1" display="Measure 14.1.2" xr:uid="{94AE38E4-5541-4509-A07A-59BE2FA62E0D}"/>
    <hyperlink ref="B33" location="'14.1.3'!A1" display="Measure 14.1.3" xr:uid="{B101D56A-BDB8-4403-B2C3-F20BA8639535}"/>
    <hyperlink ref="B34" location="'14.1.4'!A1" display="Measure 14.1.4" xr:uid="{EEC53611-847C-4CC1-8FBC-AD9ED0913B9F}"/>
    <hyperlink ref="B35" location="'14.1.5'!A1" display="Measure 14.1.5" xr:uid="{76F4C02F-EDDB-4E07-A37D-BA06233A069F}"/>
    <hyperlink ref="B9" location="'11.1.5'!A1" display="Measure 11.1.5" xr:uid="{1BE8C1D4-CAD0-4ACD-B5A8-747DB9B496D7}"/>
  </hyperlinks>
  <pageMargins left="0.7" right="0.7" top="0.75" bottom="0.75" header="0.3" footer="0.3"/>
  <pageSetup paperSize="9" scale="68" orientation="landscape" r:id="rId1"/>
  <headerFooter>
    <oddFooter>&amp;L&amp;1#&amp;"Arial"&amp;11&amp;KA80000PROTECTED: CABINET-IN-CONFIDENCE</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4ECCE-72CA-4219-A876-FB00D8D6B0B5}">
  <sheetPr>
    <tabColor theme="7" tint="0.59999389629810485"/>
  </sheetPr>
  <dimension ref="A1:AJ39"/>
  <sheetViews>
    <sheetView showGridLines="0" topLeftCell="A16" workbookViewId="0">
      <selection activeCell="O35" sqref="O35"/>
    </sheetView>
  </sheetViews>
  <sheetFormatPr defaultColWidth="9.1796875" defaultRowHeight="14.5"/>
  <cols>
    <col min="1" max="1" width="63.453125" style="56" customWidth="1"/>
    <col min="2" max="4" width="9.26953125" style="56" customWidth="1"/>
    <col min="5" max="5" width="1.26953125" style="56" customWidth="1"/>
    <col min="6" max="8" width="9.26953125" style="56" customWidth="1"/>
    <col min="9" max="9" width="1.54296875" style="56" customWidth="1"/>
    <col min="10" max="12" width="9.26953125" style="56" customWidth="1"/>
    <col min="13" max="13" width="1.54296875" style="56" customWidth="1"/>
    <col min="14" max="16" width="9.26953125" style="56" customWidth="1"/>
    <col min="17" max="17" width="1.26953125" style="56" customWidth="1"/>
    <col min="18" max="20" width="9.26953125" style="56" customWidth="1"/>
    <col min="21" max="21" width="1.26953125" style="56" customWidth="1"/>
    <col min="22" max="24" width="9.26953125" style="56" customWidth="1"/>
    <col min="25" max="25" width="1.26953125" style="56" customWidth="1"/>
    <col min="26" max="28" width="9.26953125" style="56" customWidth="1"/>
    <col min="29" max="29" width="1.54296875" style="56" customWidth="1"/>
    <col min="30" max="32" width="9.26953125" style="56" customWidth="1"/>
    <col min="33" max="33" width="1.26953125" style="56" customWidth="1"/>
    <col min="34" max="36" width="9.26953125" style="56" customWidth="1"/>
    <col min="37" max="16384" width="9.1796875" style="56"/>
  </cols>
  <sheetData>
    <row r="1" spans="1:36" s="139" customFormat="1" ht="36">
      <c r="A1" s="138" t="s">
        <v>315</v>
      </c>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row>
    <row r="2" spans="1:36" ht="36">
      <c r="A2" s="96" t="s">
        <v>273</v>
      </c>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row>
    <row r="3" spans="1:36" ht="15.75" customHeight="1">
      <c r="A3" s="141" t="s">
        <v>316</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row>
    <row r="4" spans="1:36" s="145" customFormat="1" ht="13">
      <c r="A4" s="97" t="s">
        <v>274</v>
      </c>
      <c r="B4" s="143"/>
      <c r="C4" s="143"/>
      <c r="D4" s="143"/>
      <c r="E4" s="143"/>
      <c r="F4" s="143"/>
      <c r="G4" s="143"/>
      <c r="H4" s="143"/>
      <c r="I4" s="143"/>
      <c r="J4" s="143"/>
      <c r="K4" s="143"/>
      <c r="L4" s="143"/>
      <c r="M4" s="143"/>
      <c r="N4" s="143"/>
      <c r="O4" s="143"/>
      <c r="P4" s="143"/>
      <c r="Q4" s="143"/>
      <c r="R4" s="144"/>
      <c r="S4" s="144"/>
      <c r="T4" s="144"/>
      <c r="U4" s="144"/>
      <c r="V4" s="143"/>
      <c r="W4" s="143"/>
      <c r="X4" s="143"/>
      <c r="Y4" s="143"/>
      <c r="Z4" s="143"/>
      <c r="AA4" s="143"/>
      <c r="AB4" s="143"/>
      <c r="AC4" s="143"/>
      <c r="AD4" s="143"/>
      <c r="AE4" s="143"/>
      <c r="AF4" s="143"/>
      <c r="AG4" s="143"/>
      <c r="AH4" s="143"/>
      <c r="AI4" s="143"/>
      <c r="AJ4" s="143"/>
    </row>
    <row r="5" spans="1:36" s="145" customFormat="1" ht="13">
      <c r="A5" s="97"/>
      <c r="B5" s="143"/>
      <c r="C5" s="143"/>
      <c r="D5" s="143"/>
      <c r="E5" s="143"/>
      <c r="F5" s="143"/>
      <c r="G5" s="143"/>
      <c r="H5" s="143"/>
      <c r="I5" s="143"/>
      <c r="J5" s="143"/>
      <c r="K5" s="143"/>
      <c r="L5" s="143"/>
      <c r="M5" s="143"/>
      <c r="N5" s="143"/>
      <c r="O5" s="143"/>
      <c r="P5" s="143"/>
      <c r="Q5" s="143"/>
      <c r="R5" s="144"/>
      <c r="S5" s="144"/>
      <c r="T5" s="144"/>
      <c r="U5" s="144"/>
      <c r="V5" s="143"/>
      <c r="W5" s="143"/>
      <c r="X5" s="143"/>
      <c r="Y5" s="143"/>
      <c r="Z5" s="143"/>
      <c r="AA5" s="143"/>
      <c r="AB5" s="143"/>
      <c r="AC5" s="143"/>
      <c r="AD5" s="143"/>
      <c r="AE5" s="143"/>
      <c r="AF5" s="143"/>
      <c r="AG5" s="143"/>
      <c r="AH5" s="143"/>
      <c r="AI5" s="143"/>
      <c r="AJ5" s="143"/>
    </row>
    <row r="6" spans="1:36" ht="12.65" customHeight="1">
      <c r="A6" s="146"/>
      <c r="B6" s="379" t="s">
        <v>317</v>
      </c>
      <c r="C6" s="379"/>
      <c r="D6" s="379"/>
      <c r="E6" s="147"/>
      <c r="F6" s="379" t="s">
        <v>318</v>
      </c>
      <c r="G6" s="379"/>
      <c r="H6" s="379"/>
      <c r="I6" s="147"/>
      <c r="J6" s="379" t="s">
        <v>319</v>
      </c>
      <c r="K6" s="379"/>
      <c r="L6" s="379"/>
      <c r="M6" s="147"/>
      <c r="N6" s="379" t="s">
        <v>320</v>
      </c>
      <c r="O6" s="379"/>
      <c r="P6" s="379"/>
      <c r="Q6" s="147"/>
      <c r="R6" s="379" t="s">
        <v>321</v>
      </c>
      <c r="S6" s="379"/>
      <c r="T6" s="379"/>
      <c r="U6" s="147"/>
      <c r="V6" s="379" t="s">
        <v>322</v>
      </c>
      <c r="W6" s="379"/>
      <c r="X6" s="379"/>
      <c r="Y6" s="147"/>
      <c r="Z6" s="379" t="s">
        <v>323</v>
      </c>
      <c r="AA6" s="379"/>
      <c r="AB6" s="379"/>
      <c r="AC6" s="147"/>
      <c r="AD6" s="379" t="s">
        <v>324</v>
      </c>
      <c r="AE6" s="379"/>
      <c r="AF6" s="379"/>
      <c r="AG6" s="147"/>
      <c r="AH6" s="379" t="s">
        <v>204</v>
      </c>
      <c r="AI6" s="379"/>
      <c r="AJ6" s="379"/>
    </row>
    <row r="7" spans="1:36" s="150" customFormat="1" ht="12.65" customHeight="1">
      <c r="A7" s="148"/>
      <c r="B7" s="149" t="s">
        <v>306</v>
      </c>
      <c r="C7" s="149" t="s">
        <v>307</v>
      </c>
      <c r="D7" s="149" t="s">
        <v>290</v>
      </c>
      <c r="E7" s="149"/>
      <c r="F7" s="149" t="s">
        <v>306</v>
      </c>
      <c r="G7" s="149" t="s">
        <v>307</v>
      </c>
      <c r="H7" s="149" t="s">
        <v>290</v>
      </c>
      <c r="I7" s="149"/>
      <c r="J7" s="149" t="s">
        <v>306</v>
      </c>
      <c r="K7" s="149" t="s">
        <v>307</v>
      </c>
      <c r="L7" s="149" t="s">
        <v>290</v>
      </c>
      <c r="M7" s="149"/>
      <c r="N7" s="149" t="s">
        <v>306</v>
      </c>
      <c r="O7" s="149" t="s">
        <v>307</v>
      </c>
      <c r="P7" s="149" t="s">
        <v>290</v>
      </c>
      <c r="Q7" s="149"/>
      <c r="R7" s="149" t="s">
        <v>306</v>
      </c>
      <c r="S7" s="149" t="s">
        <v>307</v>
      </c>
      <c r="T7" s="149" t="s">
        <v>290</v>
      </c>
      <c r="U7" s="149"/>
      <c r="V7" s="149" t="s">
        <v>306</v>
      </c>
      <c r="W7" s="149" t="s">
        <v>307</v>
      </c>
      <c r="X7" s="149" t="s">
        <v>290</v>
      </c>
      <c r="Y7" s="149"/>
      <c r="Z7" s="149" t="s">
        <v>306</v>
      </c>
      <c r="AA7" s="149" t="s">
        <v>307</v>
      </c>
      <c r="AB7" s="149" t="s">
        <v>290</v>
      </c>
      <c r="AC7" s="149"/>
      <c r="AD7" s="149" t="s">
        <v>306</v>
      </c>
      <c r="AE7" s="149" t="s">
        <v>307</v>
      </c>
      <c r="AF7" s="149" t="s">
        <v>290</v>
      </c>
      <c r="AG7" s="149"/>
      <c r="AH7" s="149" t="s">
        <v>306</v>
      </c>
      <c r="AI7" s="149" t="s">
        <v>307</v>
      </c>
      <c r="AJ7" s="149" t="s">
        <v>290</v>
      </c>
    </row>
    <row r="8" spans="1:36" s="55" customFormat="1" ht="12.65" customHeight="1">
      <c r="A8" s="380" t="s">
        <v>289</v>
      </c>
      <c r="B8" s="380"/>
      <c r="C8" s="380"/>
      <c r="D8" s="380"/>
      <c r="E8" s="380"/>
      <c r="F8" s="380"/>
      <c r="G8" s="380"/>
      <c r="H8" s="380"/>
      <c r="I8" s="380"/>
      <c r="J8" s="380"/>
      <c r="K8" s="380"/>
      <c r="L8" s="380"/>
      <c r="M8" s="380"/>
      <c r="N8" s="380"/>
      <c r="O8" s="380"/>
      <c r="P8" s="380"/>
      <c r="Q8" s="380"/>
      <c r="R8" s="380"/>
      <c r="S8" s="380"/>
      <c r="T8" s="380"/>
      <c r="U8" s="380"/>
      <c r="V8" s="380"/>
      <c r="W8" s="380"/>
      <c r="X8" s="380"/>
      <c r="Y8" s="380"/>
      <c r="Z8" s="380"/>
      <c r="AA8" s="380"/>
      <c r="AB8" s="380"/>
      <c r="AC8" s="380"/>
      <c r="AD8" s="380"/>
      <c r="AE8" s="380"/>
      <c r="AF8" s="380"/>
      <c r="AG8" s="380"/>
      <c r="AH8" s="380"/>
      <c r="AI8" s="380"/>
      <c r="AJ8" s="380"/>
    </row>
    <row r="9" spans="1:36" ht="12.65" customHeight="1">
      <c r="A9" s="151">
        <v>2002</v>
      </c>
      <c r="B9" s="147"/>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row>
    <row r="10" spans="1:36" ht="12.65" customHeight="1">
      <c r="A10" s="152" t="s">
        <v>325</v>
      </c>
      <c r="B10" s="153">
        <v>10.9</v>
      </c>
      <c r="C10" s="153">
        <v>5.2</v>
      </c>
      <c r="D10" s="153">
        <v>16</v>
      </c>
      <c r="E10" s="153"/>
      <c r="F10" s="153">
        <v>2</v>
      </c>
      <c r="G10" s="153">
        <v>0.8</v>
      </c>
      <c r="H10" s="153">
        <v>2.8</v>
      </c>
      <c r="I10" s="153"/>
      <c r="J10" s="153">
        <v>10.1</v>
      </c>
      <c r="K10" s="153">
        <v>3.7</v>
      </c>
      <c r="L10" s="153">
        <v>13.8</v>
      </c>
      <c r="M10" s="153"/>
      <c r="N10" s="153">
        <v>2</v>
      </c>
      <c r="O10" s="153">
        <v>0.7</v>
      </c>
      <c r="P10" s="153">
        <v>2.8</v>
      </c>
      <c r="Q10" s="153"/>
      <c r="R10" s="153">
        <v>5.3</v>
      </c>
      <c r="S10" s="153">
        <v>1.9</v>
      </c>
      <c r="T10" s="153">
        <v>7.2</v>
      </c>
      <c r="U10" s="153"/>
      <c r="V10" s="153">
        <v>1</v>
      </c>
      <c r="W10" s="153">
        <v>0.3</v>
      </c>
      <c r="X10" s="153">
        <v>1.3</v>
      </c>
      <c r="Y10" s="153"/>
      <c r="Z10" s="153">
        <v>2.9</v>
      </c>
      <c r="AA10" s="153">
        <v>1.2</v>
      </c>
      <c r="AB10" s="153">
        <v>4.0999999999999996</v>
      </c>
      <c r="AC10" s="153"/>
      <c r="AD10" s="153">
        <v>0.2</v>
      </c>
      <c r="AE10" s="153">
        <v>0.1</v>
      </c>
      <c r="AF10" s="153">
        <v>0.4</v>
      </c>
      <c r="AG10" s="153"/>
      <c r="AH10" s="153">
        <v>34.5</v>
      </c>
      <c r="AI10" s="153">
        <v>13.9</v>
      </c>
      <c r="AJ10" s="153">
        <v>48.4</v>
      </c>
    </row>
    <row r="11" spans="1:36" ht="12.65" customHeight="1">
      <c r="A11" s="152" t="s">
        <v>299</v>
      </c>
      <c r="B11" s="153">
        <v>18.100000000000001</v>
      </c>
      <c r="C11" s="153">
        <v>19.399999999999999</v>
      </c>
      <c r="D11" s="153">
        <v>37.5</v>
      </c>
      <c r="E11" s="153"/>
      <c r="F11" s="153">
        <v>4.2</v>
      </c>
      <c r="G11" s="153">
        <v>4.3</v>
      </c>
      <c r="H11" s="153">
        <v>8.5</v>
      </c>
      <c r="I11" s="153"/>
      <c r="J11" s="153">
        <v>16.399999999999999</v>
      </c>
      <c r="K11" s="153">
        <v>19.2</v>
      </c>
      <c r="L11" s="153">
        <v>35.6</v>
      </c>
      <c r="M11" s="153"/>
      <c r="N11" s="153">
        <v>3.2</v>
      </c>
      <c r="O11" s="153">
        <v>3.7</v>
      </c>
      <c r="P11" s="153">
        <v>6.8</v>
      </c>
      <c r="Q11" s="153"/>
      <c r="R11" s="153">
        <v>8.1999999999999993</v>
      </c>
      <c r="S11" s="153">
        <v>9.9</v>
      </c>
      <c r="T11" s="153">
        <v>18.100000000000001</v>
      </c>
      <c r="U11" s="153"/>
      <c r="V11" s="153">
        <v>3</v>
      </c>
      <c r="W11" s="153">
        <v>3.4</v>
      </c>
      <c r="X11" s="153">
        <v>6.4</v>
      </c>
      <c r="Y11" s="153"/>
      <c r="Z11" s="153">
        <v>6</v>
      </c>
      <c r="AA11" s="153">
        <v>3.7</v>
      </c>
      <c r="AB11" s="153">
        <v>9.8000000000000007</v>
      </c>
      <c r="AC11" s="153"/>
      <c r="AD11" s="153">
        <v>0.7</v>
      </c>
      <c r="AE11" s="153">
        <v>0.8</v>
      </c>
      <c r="AF11" s="153">
        <v>1.6</v>
      </c>
      <c r="AG11" s="153"/>
      <c r="AH11" s="153">
        <v>59.8</v>
      </c>
      <c r="AI11" s="153">
        <v>64.5</v>
      </c>
      <c r="AJ11" s="153">
        <v>124.4</v>
      </c>
    </row>
    <row r="12" spans="1:36" ht="12.65" customHeight="1">
      <c r="A12" s="152" t="s">
        <v>326</v>
      </c>
      <c r="B12" s="153">
        <v>11</v>
      </c>
      <c r="C12" s="153">
        <v>17.899999999999999</v>
      </c>
      <c r="D12" s="153">
        <v>28.9</v>
      </c>
      <c r="E12" s="153"/>
      <c r="F12" s="153">
        <v>2.2000000000000002</v>
      </c>
      <c r="G12" s="153">
        <v>3.8</v>
      </c>
      <c r="H12" s="153">
        <v>6</v>
      </c>
      <c r="I12" s="153"/>
      <c r="J12" s="153">
        <v>9.4</v>
      </c>
      <c r="K12" s="153">
        <v>17.2</v>
      </c>
      <c r="L12" s="153">
        <v>26.6</v>
      </c>
      <c r="M12" s="153"/>
      <c r="N12" s="153">
        <v>2.2999999999999998</v>
      </c>
      <c r="O12" s="153">
        <v>3.8</v>
      </c>
      <c r="P12" s="153">
        <v>6.1</v>
      </c>
      <c r="Q12" s="153"/>
      <c r="R12" s="153">
        <v>4.8</v>
      </c>
      <c r="S12" s="153">
        <v>8.9</v>
      </c>
      <c r="T12" s="153">
        <v>13.7</v>
      </c>
      <c r="U12" s="153"/>
      <c r="V12" s="153">
        <v>1.3</v>
      </c>
      <c r="W12" s="153">
        <v>1.9</v>
      </c>
      <c r="X12" s="153">
        <v>3.2</v>
      </c>
      <c r="Y12" s="153"/>
      <c r="Z12" s="153">
        <v>8.5</v>
      </c>
      <c r="AA12" s="153">
        <v>13.6</v>
      </c>
      <c r="AB12" s="153">
        <v>22.2</v>
      </c>
      <c r="AC12" s="153"/>
      <c r="AD12" s="153">
        <v>0.3</v>
      </c>
      <c r="AE12" s="153">
        <v>0.3</v>
      </c>
      <c r="AF12" s="153">
        <v>0.6</v>
      </c>
      <c r="AG12" s="153"/>
      <c r="AH12" s="153">
        <v>39.9</v>
      </c>
      <c r="AI12" s="153">
        <v>67.400000000000006</v>
      </c>
      <c r="AJ12" s="153">
        <v>107.3</v>
      </c>
    </row>
    <row r="13" spans="1:36" s="156" customFormat="1" ht="12.65" customHeight="1">
      <c r="A13" s="154" t="s">
        <v>79</v>
      </c>
      <c r="B13" s="155">
        <v>40.5</v>
      </c>
      <c r="C13" s="155">
        <v>43.3</v>
      </c>
      <c r="D13" s="155">
        <v>83.8</v>
      </c>
      <c r="E13" s="155"/>
      <c r="F13" s="155">
        <v>8.4</v>
      </c>
      <c r="G13" s="155">
        <v>9</v>
      </c>
      <c r="H13" s="155">
        <v>17.399999999999999</v>
      </c>
      <c r="I13" s="155"/>
      <c r="J13" s="155">
        <v>35.9</v>
      </c>
      <c r="K13" s="155">
        <v>40.1</v>
      </c>
      <c r="L13" s="155">
        <v>76</v>
      </c>
      <c r="M13" s="155"/>
      <c r="N13" s="155">
        <v>7.5</v>
      </c>
      <c r="O13" s="155">
        <v>8.1999999999999993</v>
      </c>
      <c r="P13" s="155">
        <v>15.8</v>
      </c>
      <c r="Q13" s="155"/>
      <c r="R13" s="155">
        <v>18.7</v>
      </c>
      <c r="S13" s="155">
        <v>20.9</v>
      </c>
      <c r="T13" s="155">
        <v>39.6</v>
      </c>
      <c r="U13" s="155"/>
      <c r="V13" s="155">
        <v>5.3</v>
      </c>
      <c r="W13" s="155">
        <v>5.6</v>
      </c>
      <c r="X13" s="155">
        <v>10.9</v>
      </c>
      <c r="Y13" s="155"/>
      <c r="Z13" s="155">
        <v>17.5</v>
      </c>
      <c r="AA13" s="155">
        <v>18.7</v>
      </c>
      <c r="AB13" s="155">
        <v>36.200000000000003</v>
      </c>
      <c r="AC13" s="155"/>
      <c r="AD13" s="155">
        <v>1.3</v>
      </c>
      <c r="AE13" s="155">
        <v>1.3</v>
      </c>
      <c r="AF13" s="155">
        <v>2.6</v>
      </c>
      <c r="AG13" s="155"/>
      <c r="AH13" s="155">
        <v>135.19999999999999</v>
      </c>
      <c r="AI13" s="155">
        <v>147</v>
      </c>
      <c r="AJ13" s="155">
        <v>282.2</v>
      </c>
    </row>
    <row r="14" spans="1:36" ht="12.65" customHeight="1">
      <c r="A14" s="378"/>
      <c r="B14" s="378"/>
      <c r="C14" s="378"/>
      <c r="D14" s="378"/>
      <c r="E14" s="378"/>
      <c r="F14" s="378"/>
      <c r="G14" s="378"/>
      <c r="H14" s="378"/>
      <c r="I14" s="378"/>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row>
    <row r="15" spans="1:36" ht="12.65" customHeight="1">
      <c r="A15" s="151">
        <v>2008</v>
      </c>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row>
    <row r="16" spans="1:36" ht="12.65" customHeight="1">
      <c r="A16" s="152" t="s">
        <v>325</v>
      </c>
      <c r="B16" s="153">
        <v>13.7</v>
      </c>
      <c r="C16" s="153">
        <v>3.9</v>
      </c>
      <c r="D16" s="153">
        <v>17.600000000000001</v>
      </c>
      <c r="E16" s="153"/>
      <c r="F16" s="153">
        <v>2.8</v>
      </c>
      <c r="G16" s="153">
        <v>1.2</v>
      </c>
      <c r="H16" s="153">
        <v>4</v>
      </c>
      <c r="I16" s="153"/>
      <c r="J16" s="153">
        <v>12.8</v>
      </c>
      <c r="K16" s="153">
        <v>6</v>
      </c>
      <c r="L16" s="153">
        <v>18.8</v>
      </c>
      <c r="M16" s="153"/>
      <c r="N16" s="153">
        <v>2.7</v>
      </c>
      <c r="O16" s="153">
        <v>1.2</v>
      </c>
      <c r="P16" s="153">
        <v>3.9</v>
      </c>
      <c r="Q16" s="153"/>
      <c r="R16" s="153">
        <v>6.3</v>
      </c>
      <c r="S16" s="153">
        <v>2.9</v>
      </c>
      <c r="T16" s="153">
        <v>9.1999999999999993</v>
      </c>
      <c r="U16" s="153"/>
      <c r="V16" s="153">
        <v>1.5</v>
      </c>
      <c r="W16" s="153">
        <v>0.5</v>
      </c>
      <c r="X16" s="153">
        <v>2</v>
      </c>
      <c r="Y16" s="153"/>
      <c r="Z16" s="153">
        <v>5.0999999999999996</v>
      </c>
      <c r="AA16" s="153">
        <v>1.5</v>
      </c>
      <c r="AB16" s="153">
        <v>6.7</v>
      </c>
      <c r="AC16" s="153"/>
      <c r="AD16" s="153">
        <v>0.4</v>
      </c>
      <c r="AE16" s="153">
        <v>0.1</v>
      </c>
      <c r="AF16" s="153">
        <v>0.5</v>
      </c>
      <c r="AG16" s="153"/>
      <c r="AH16" s="153">
        <v>45.4</v>
      </c>
      <c r="AI16" s="153">
        <v>17.3</v>
      </c>
      <c r="AJ16" s="153">
        <v>62.7</v>
      </c>
    </row>
    <row r="17" spans="1:36" ht="12.65" customHeight="1">
      <c r="A17" s="152" t="s">
        <v>299</v>
      </c>
      <c r="B17" s="153">
        <v>19.7</v>
      </c>
      <c r="C17" s="153">
        <v>25.5</v>
      </c>
      <c r="D17" s="153">
        <v>45.2</v>
      </c>
      <c r="E17" s="153"/>
      <c r="F17" s="153">
        <v>5.6</v>
      </c>
      <c r="G17" s="153">
        <v>6.5</v>
      </c>
      <c r="H17" s="153">
        <v>12</v>
      </c>
      <c r="I17" s="153"/>
      <c r="J17" s="153">
        <v>18.2</v>
      </c>
      <c r="K17" s="153">
        <v>21.6</v>
      </c>
      <c r="L17" s="153">
        <v>39.700000000000003</v>
      </c>
      <c r="M17" s="153"/>
      <c r="N17" s="153">
        <v>3.6</v>
      </c>
      <c r="O17" s="153">
        <v>4.2</v>
      </c>
      <c r="P17" s="153">
        <v>7.8</v>
      </c>
      <c r="Q17" s="153"/>
      <c r="R17" s="153">
        <v>8.5</v>
      </c>
      <c r="S17" s="153">
        <v>10.9</v>
      </c>
      <c r="T17" s="153">
        <v>19.399999999999999</v>
      </c>
      <c r="U17" s="153"/>
      <c r="V17" s="153">
        <v>3.1</v>
      </c>
      <c r="W17" s="153">
        <v>3.4</v>
      </c>
      <c r="X17" s="153">
        <v>6.6</v>
      </c>
      <c r="Y17" s="153"/>
      <c r="Z17" s="153">
        <v>6.7</v>
      </c>
      <c r="AA17" s="153">
        <v>6.1</v>
      </c>
      <c r="AB17" s="153">
        <v>12.7</v>
      </c>
      <c r="AC17" s="153"/>
      <c r="AD17" s="153">
        <v>0.8</v>
      </c>
      <c r="AE17" s="153">
        <v>0.9</v>
      </c>
      <c r="AF17" s="153">
        <v>1.6</v>
      </c>
      <c r="AG17" s="153"/>
      <c r="AH17" s="153">
        <v>66.099999999999994</v>
      </c>
      <c r="AI17" s="153">
        <v>78.900000000000006</v>
      </c>
      <c r="AJ17" s="153">
        <v>145</v>
      </c>
    </row>
    <row r="18" spans="1:36" ht="12.65" customHeight="1">
      <c r="A18" s="152" t="s">
        <v>326</v>
      </c>
      <c r="B18" s="153">
        <v>11.1</v>
      </c>
      <c r="C18" s="153">
        <v>20.8</v>
      </c>
      <c r="D18" s="153">
        <v>31.9</v>
      </c>
      <c r="E18" s="153"/>
      <c r="F18" s="153">
        <v>2</v>
      </c>
      <c r="G18" s="153">
        <v>3.5</v>
      </c>
      <c r="H18" s="153">
        <v>5.6</v>
      </c>
      <c r="I18" s="153"/>
      <c r="J18" s="153">
        <v>11</v>
      </c>
      <c r="K18" s="153">
        <v>19.600000000000001</v>
      </c>
      <c r="L18" s="153">
        <v>30.6</v>
      </c>
      <c r="M18" s="153"/>
      <c r="N18" s="153">
        <v>2.1</v>
      </c>
      <c r="O18" s="153">
        <v>3.9</v>
      </c>
      <c r="P18" s="153">
        <v>6.1</v>
      </c>
      <c r="Q18" s="153"/>
      <c r="R18" s="153">
        <v>5.9</v>
      </c>
      <c r="S18" s="153">
        <v>9.1</v>
      </c>
      <c r="T18" s="153">
        <v>15.1</v>
      </c>
      <c r="U18" s="153"/>
      <c r="V18" s="153">
        <v>1.4</v>
      </c>
      <c r="W18" s="153">
        <v>2.4</v>
      </c>
      <c r="X18" s="153">
        <v>3.8</v>
      </c>
      <c r="Y18" s="153"/>
      <c r="Z18" s="153">
        <v>7.5</v>
      </c>
      <c r="AA18" s="153">
        <v>13.8</v>
      </c>
      <c r="AB18" s="153">
        <v>21.3</v>
      </c>
      <c r="AC18" s="153"/>
      <c r="AD18" s="153">
        <v>0.2</v>
      </c>
      <c r="AE18" s="153">
        <v>0.4</v>
      </c>
      <c r="AF18" s="153">
        <v>0.7</v>
      </c>
      <c r="AG18" s="153"/>
      <c r="AH18" s="153">
        <v>41.4</v>
      </c>
      <c r="AI18" s="153">
        <v>73.5</v>
      </c>
      <c r="AJ18" s="153">
        <v>115</v>
      </c>
    </row>
    <row r="19" spans="1:36" s="156" customFormat="1" ht="12.65" customHeight="1">
      <c r="A19" s="154" t="s">
        <v>79</v>
      </c>
      <c r="B19" s="155">
        <v>45.9</v>
      </c>
      <c r="C19" s="155">
        <v>50.4</v>
      </c>
      <c r="D19" s="155">
        <v>96.4</v>
      </c>
      <c r="E19" s="155"/>
      <c r="F19" s="155">
        <v>10.6</v>
      </c>
      <c r="G19" s="155">
        <v>11.3</v>
      </c>
      <c r="H19" s="155">
        <v>21.9</v>
      </c>
      <c r="I19" s="155"/>
      <c r="J19" s="155">
        <v>43.1</v>
      </c>
      <c r="K19" s="155">
        <v>47.5</v>
      </c>
      <c r="L19" s="155">
        <v>90.6</v>
      </c>
      <c r="M19" s="155"/>
      <c r="N19" s="155">
        <v>8.5</v>
      </c>
      <c r="O19" s="155">
        <v>9.5</v>
      </c>
      <c r="P19" s="155">
        <v>17.899999999999999</v>
      </c>
      <c r="Q19" s="155"/>
      <c r="R19" s="155">
        <v>20.9</v>
      </c>
      <c r="S19" s="155">
        <v>23</v>
      </c>
      <c r="T19" s="155">
        <v>43.8</v>
      </c>
      <c r="U19" s="155"/>
      <c r="V19" s="155">
        <v>6.1</v>
      </c>
      <c r="W19" s="155">
        <v>6.3</v>
      </c>
      <c r="X19" s="155">
        <v>12.4</v>
      </c>
      <c r="Y19" s="155"/>
      <c r="Z19" s="155">
        <v>19.600000000000001</v>
      </c>
      <c r="AA19" s="155">
        <v>21.7</v>
      </c>
      <c r="AB19" s="155">
        <v>41.3</v>
      </c>
      <c r="AC19" s="155"/>
      <c r="AD19" s="155">
        <v>1.4</v>
      </c>
      <c r="AE19" s="155">
        <v>1.4</v>
      </c>
      <c r="AF19" s="155">
        <v>2.8</v>
      </c>
      <c r="AG19" s="155"/>
      <c r="AH19" s="155">
        <v>156.1</v>
      </c>
      <c r="AI19" s="155">
        <v>171</v>
      </c>
      <c r="AJ19" s="155">
        <v>327.10000000000002</v>
      </c>
    </row>
    <row r="20" spans="1:36" ht="12.65" customHeight="1">
      <c r="A20" s="378"/>
      <c r="B20" s="378"/>
      <c r="C20" s="378"/>
      <c r="D20" s="378"/>
      <c r="E20" s="378"/>
      <c r="F20" s="378"/>
      <c r="G20" s="378"/>
      <c r="H20" s="378"/>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8"/>
      <c r="AI20" s="378"/>
      <c r="AJ20" s="378"/>
    </row>
    <row r="21" spans="1:36" ht="12.65" customHeight="1">
      <c r="A21" s="158" t="s">
        <v>95</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row>
    <row r="22" spans="1:36" ht="12.65" customHeight="1">
      <c r="A22" s="152" t="s">
        <v>325</v>
      </c>
      <c r="B22" s="160">
        <v>16.3</v>
      </c>
      <c r="C22" s="160">
        <v>6</v>
      </c>
      <c r="D22" s="160">
        <v>22.4</v>
      </c>
      <c r="E22" s="160"/>
      <c r="F22" s="160">
        <v>2.7</v>
      </c>
      <c r="G22" s="160">
        <v>0.7</v>
      </c>
      <c r="H22" s="160">
        <v>3.5</v>
      </c>
      <c r="I22" s="160"/>
      <c r="J22" s="160">
        <v>13.2</v>
      </c>
      <c r="K22" s="160">
        <v>5</v>
      </c>
      <c r="L22" s="160">
        <v>18.7</v>
      </c>
      <c r="M22" s="160"/>
      <c r="N22" s="160">
        <v>1.9</v>
      </c>
      <c r="O22" s="160">
        <v>0.7</v>
      </c>
      <c r="P22" s="160">
        <v>2.4</v>
      </c>
      <c r="Q22" s="160"/>
      <c r="R22" s="160">
        <v>6.1</v>
      </c>
      <c r="S22" s="160">
        <v>3.5</v>
      </c>
      <c r="T22" s="160">
        <v>9.5</v>
      </c>
      <c r="U22" s="160"/>
      <c r="V22" s="160">
        <v>1.9</v>
      </c>
      <c r="W22" s="160">
        <v>0.5</v>
      </c>
      <c r="X22" s="160">
        <v>2.4</v>
      </c>
      <c r="Y22" s="160"/>
      <c r="Z22" s="160">
        <v>3.9</v>
      </c>
      <c r="AA22" s="160">
        <v>2.1</v>
      </c>
      <c r="AB22" s="160">
        <v>6.1</v>
      </c>
      <c r="AC22" s="160"/>
      <c r="AD22" s="160">
        <v>0.5</v>
      </c>
      <c r="AE22" s="160">
        <v>0.1</v>
      </c>
      <c r="AF22" s="160">
        <v>0.5</v>
      </c>
      <c r="AG22" s="160"/>
      <c r="AH22" s="160">
        <v>46.7</v>
      </c>
      <c r="AI22" s="160">
        <v>18.100000000000001</v>
      </c>
      <c r="AJ22" s="160">
        <v>65</v>
      </c>
    </row>
    <row r="23" spans="1:36" ht="12.65" customHeight="1">
      <c r="A23" s="152" t="s">
        <v>299</v>
      </c>
      <c r="B23" s="160">
        <v>26.7</v>
      </c>
      <c r="C23" s="160">
        <v>30.3</v>
      </c>
      <c r="D23" s="160">
        <v>57.3</v>
      </c>
      <c r="E23" s="160"/>
      <c r="F23" s="160">
        <v>8.6</v>
      </c>
      <c r="G23" s="160">
        <v>8.6</v>
      </c>
      <c r="H23" s="160">
        <v>17.100000000000001</v>
      </c>
      <c r="I23" s="160"/>
      <c r="J23" s="160">
        <v>28.8</v>
      </c>
      <c r="K23" s="160">
        <v>28.5</v>
      </c>
      <c r="L23" s="160">
        <v>56.7</v>
      </c>
      <c r="M23" s="160"/>
      <c r="N23" s="160">
        <v>5.7</v>
      </c>
      <c r="O23" s="160">
        <v>6.3</v>
      </c>
      <c r="P23" s="160">
        <v>11.8</v>
      </c>
      <c r="Q23" s="160"/>
      <c r="R23" s="160">
        <v>11.1</v>
      </c>
      <c r="S23" s="160">
        <v>12.1</v>
      </c>
      <c r="T23" s="160">
        <v>23</v>
      </c>
      <c r="U23" s="160"/>
      <c r="V23" s="160">
        <v>4.3</v>
      </c>
      <c r="W23" s="160">
        <v>4.9000000000000004</v>
      </c>
      <c r="X23" s="160">
        <v>9.1</v>
      </c>
      <c r="Y23" s="160"/>
      <c r="Z23" s="160">
        <v>7.5</v>
      </c>
      <c r="AA23" s="160">
        <v>6.8</v>
      </c>
      <c r="AB23" s="160">
        <v>13.9</v>
      </c>
      <c r="AC23" s="160"/>
      <c r="AD23" s="160">
        <v>1.2</v>
      </c>
      <c r="AE23" s="160">
        <v>1.2</v>
      </c>
      <c r="AF23" s="160">
        <v>2.4</v>
      </c>
      <c r="AG23" s="160"/>
      <c r="AH23" s="160">
        <v>93.3</v>
      </c>
      <c r="AI23" s="160">
        <v>98.2</v>
      </c>
      <c r="AJ23" s="160">
        <v>191.5</v>
      </c>
    </row>
    <row r="24" spans="1:36" ht="12.65" customHeight="1">
      <c r="A24" s="152" t="s">
        <v>326</v>
      </c>
      <c r="B24" s="160">
        <v>17.899999999999999</v>
      </c>
      <c r="C24" s="160">
        <v>32.700000000000003</v>
      </c>
      <c r="D24" s="160">
        <v>49.8</v>
      </c>
      <c r="E24" s="160"/>
      <c r="F24" s="160">
        <v>3.7</v>
      </c>
      <c r="G24" s="160">
        <v>6.8</v>
      </c>
      <c r="H24" s="160">
        <v>10.4</v>
      </c>
      <c r="I24" s="160"/>
      <c r="J24" s="160">
        <v>16.600000000000001</v>
      </c>
      <c r="K24" s="160">
        <v>30.1</v>
      </c>
      <c r="L24" s="160">
        <v>46.7</v>
      </c>
      <c r="M24" s="160"/>
      <c r="N24" s="160">
        <v>3.7</v>
      </c>
      <c r="O24" s="160">
        <v>5.9</v>
      </c>
      <c r="P24" s="160">
        <v>9.6</v>
      </c>
      <c r="Q24" s="160"/>
      <c r="R24" s="160">
        <v>8.5</v>
      </c>
      <c r="S24" s="160">
        <v>14.2</v>
      </c>
      <c r="T24" s="160">
        <v>22.8</v>
      </c>
      <c r="U24" s="160"/>
      <c r="V24" s="160">
        <v>1.9</v>
      </c>
      <c r="W24" s="160">
        <v>3.2</v>
      </c>
      <c r="X24" s="160">
        <v>5.0999999999999996</v>
      </c>
      <c r="Y24" s="160"/>
      <c r="Z24" s="160">
        <v>10.3</v>
      </c>
      <c r="AA24" s="160">
        <v>14.6</v>
      </c>
      <c r="AB24" s="160">
        <v>24.5</v>
      </c>
      <c r="AC24" s="160"/>
      <c r="AD24" s="160">
        <v>0.4</v>
      </c>
      <c r="AE24" s="160">
        <v>0.8</v>
      </c>
      <c r="AF24" s="160">
        <v>1.4</v>
      </c>
      <c r="AG24" s="160"/>
      <c r="AH24" s="160">
        <v>62.1</v>
      </c>
      <c r="AI24" s="160">
        <v>108.5</v>
      </c>
      <c r="AJ24" s="160">
        <v>170.4</v>
      </c>
    </row>
    <row r="25" spans="1:36" s="156" customFormat="1" ht="12.65" customHeight="1">
      <c r="A25" s="161" t="s">
        <v>79</v>
      </c>
      <c r="B25" s="162">
        <v>66.3</v>
      </c>
      <c r="C25" s="162">
        <v>71.5</v>
      </c>
      <c r="D25" s="162">
        <v>138.5</v>
      </c>
      <c r="E25" s="162"/>
      <c r="F25" s="162">
        <v>15.8</v>
      </c>
      <c r="G25" s="162">
        <v>16.7</v>
      </c>
      <c r="H25" s="162">
        <v>32.299999999999997</v>
      </c>
      <c r="I25" s="162"/>
      <c r="J25" s="162">
        <v>58.8</v>
      </c>
      <c r="K25" s="162">
        <v>64.2</v>
      </c>
      <c r="L25" s="162">
        <v>123.1</v>
      </c>
      <c r="M25" s="162"/>
      <c r="N25" s="162">
        <v>11.8</v>
      </c>
      <c r="O25" s="162">
        <v>13.2</v>
      </c>
      <c r="P25" s="162">
        <v>24.8</v>
      </c>
      <c r="Q25" s="162"/>
      <c r="R25" s="162">
        <v>26.5</v>
      </c>
      <c r="S25" s="162">
        <v>30</v>
      </c>
      <c r="T25" s="162">
        <v>56.8</v>
      </c>
      <c r="U25" s="162"/>
      <c r="V25" s="162">
        <v>8.1999999999999993</v>
      </c>
      <c r="W25" s="162">
        <v>8.6</v>
      </c>
      <c r="X25" s="162">
        <v>16.7</v>
      </c>
      <c r="Y25" s="162"/>
      <c r="Z25" s="162">
        <v>22.4</v>
      </c>
      <c r="AA25" s="162">
        <v>24.1</v>
      </c>
      <c r="AB25" s="162">
        <v>46.4</v>
      </c>
      <c r="AC25" s="162"/>
      <c r="AD25" s="162">
        <v>2.2000000000000002</v>
      </c>
      <c r="AE25" s="162">
        <v>2.2000000000000002</v>
      </c>
      <c r="AF25" s="162">
        <v>4.5</v>
      </c>
      <c r="AG25" s="162"/>
      <c r="AH25" s="162">
        <v>212.6</v>
      </c>
      <c r="AI25" s="162">
        <v>231.1</v>
      </c>
      <c r="AJ25" s="162">
        <v>443.4</v>
      </c>
    </row>
    <row r="26" spans="1:36" s="156" customFormat="1" ht="12.65" customHeight="1">
      <c r="A26" s="154"/>
      <c r="B26" s="151">
        <v>2002</v>
      </c>
      <c r="C26" s="163"/>
      <c r="D26" s="163"/>
      <c r="E26" s="163"/>
      <c r="F26" s="149" t="s">
        <v>306</v>
      </c>
      <c r="G26" s="149" t="s">
        <v>307</v>
      </c>
      <c r="H26" s="149" t="s">
        <v>290</v>
      </c>
      <c r="I26"/>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163"/>
    </row>
    <row r="27" spans="1:36" ht="12.65" customHeight="1">
      <c r="B27" s="152" t="s">
        <v>325</v>
      </c>
      <c r="F27" s="166">
        <f>F10/SUM(F$10:F$12)</f>
        <v>0.23809523809523808</v>
      </c>
      <c r="G27" s="166">
        <f t="shared" ref="G27:H27" si="0">G10/SUM(G$10:G$12)</f>
        <v>8.9887640449438228E-2</v>
      </c>
      <c r="H27" s="166">
        <f t="shared" si="0"/>
        <v>0.16184971098265893</v>
      </c>
      <c r="I27"/>
    </row>
    <row r="28" spans="1:36" ht="12.65" customHeight="1">
      <c r="A28" s="164" t="s">
        <v>327</v>
      </c>
      <c r="B28" s="152" t="s">
        <v>299</v>
      </c>
      <c r="F28" s="166">
        <f t="shared" ref="F28:H28" si="1">F11/SUM(F$10:F$12)</f>
        <v>0.5</v>
      </c>
      <c r="G28" s="166">
        <f t="shared" si="1"/>
        <v>0.48314606741573041</v>
      </c>
      <c r="H28" s="166">
        <f t="shared" si="1"/>
        <v>0.4913294797687861</v>
      </c>
      <c r="I28"/>
    </row>
    <row r="29" spans="1:36" ht="12.65" customHeight="1">
      <c r="B29" s="152" t="s">
        <v>326</v>
      </c>
      <c r="F29" s="166">
        <f t="shared" ref="F29:H29" si="2">F12/SUM(F$10:F$12)</f>
        <v>0.26190476190476192</v>
      </c>
      <c r="G29" s="166">
        <f t="shared" si="2"/>
        <v>0.4269662921348315</v>
      </c>
      <c r="H29" s="166">
        <f t="shared" si="2"/>
        <v>0.34682080924855491</v>
      </c>
      <c r="I29"/>
    </row>
    <row r="30" spans="1:36" ht="12.65" customHeight="1">
      <c r="B30" s="151">
        <v>2008</v>
      </c>
      <c r="F30" s="149" t="s">
        <v>306</v>
      </c>
      <c r="G30" s="149" t="s">
        <v>307</v>
      </c>
      <c r="H30" s="149" t="s">
        <v>290</v>
      </c>
      <c r="I30"/>
    </row>
    <row r="31" spans="1:36" ht="12.65" customHeight="1">
      <c r="B31" s="152" t="s">
        <v>325</v>
      </c>
      <c r="F31" s="169">
        <f>F16/SUM(F$16:F$18)</f>
        <v>0.26923076923076927</v>
      </c>
      <c r="G31" s="169">
        <f t="shared" ref="G31:H31" si="3">G16/SUM(G$16:G$18)</f>
        <v>0.10714285714285715</v>
      </c>
      <c r="H31" s="169">
        <f t="shared" si="3"/>
        <v>0.18518518518518517</v>
      </c>
      <c r="I31"/>
    </row>
    <row r="32" spans="1:36">
      <c r="B32" s="152" t="s">
        <v>299</v>
      </c>
      <c r="F32" s="169">
        <f t="shared" ref="F32:H32" si="4">F17/SUM(F$16:F$18)</f>
        <v>0.53846153846153855</v>
      </c>
      <c r="G32" s="169">
        <f t="shared" si="4"/>
        <v>0.5803571428571429</v>
      </c>
      <c r="H32" s="169">
        <f t="shared" si="4"/>
        <v>0.55555555555555547</v>
      </c>
      <c r="I32"/>
    </row>
    <row r="33" spans="2:36">
      <c r="B33" s="152" t="s">
        <v>326</v>
      </c>
      <c r="C33" s="165"/>
      <c r="D33" s="165"/>
      <c r="E33" s="165"/>
      <c r="F33" s="169">
        <f t="shared" ref="F33:H33" si="5">F18/SUM(F$16:F$18)</f>
        <v>0.19230769230769235</v>
      </c>
      <c r="G33" s="169">
        <f t="shared" si="5"/>
        <v>0.3125</v>
      </c>
      <c r="H33" s="169">
        <f t="shared" si="5"/>
        <v>0.25925925925925924</v>
      </c>
      <c r="I33"/>
      <c r="J33" s="165"/>
      <c r="K33" s="165"/>
      <c r="L33" s="165"/>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row>
    <row r="34" spans="2:36">
      <c r="B34" s="158" t="s">
        <v>95</v>
      </c>
      <c r="C34" s="165"/>
      <c r="D34" s="165"/>
      <c r="E34" s="165"/>
      <c r="F34" s="149" t="s">
        <v>306</v>
      </c>
      <c r="G34" s="149" t="s">
        <v>307</v>
      </c>
      <c r="H34" s="149" t="s">
        <v>290</v>
      </c>
      <c r="I34"/>
      <c r="J34" s="165"/>
      <c r="K34" s="165"/>
      <c r="L34" s="165"/>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row>
    <row r="35" spans="2:36">
      <c r="B35" s="152" t="s">
        <v>325</v>
      </c>
      <c r="C35" s="165"/>
      <c r="D35" s="165"/>
      <c r="E35" s="165"/>
      <c r="F35" s="169">
        <f>F22/SUM(F$22:F$24)</f>
        <v>0.18000000000000002</v>
      </c>
      <c r="G35" s="169">
        <f t="shared" ref="G35:H35" si="6">G22/SUM(G$22:G$24)</f>
        <v>4.3478260869565223E-2</v>
      </c>
      <c r="H35" s="167">
        <f t="shared" si="6"/>
        <v>0.11290322580645161</v>
      </c>
      <c r="I35" s="51">
        <v>0.27200000000000002</v>
      </c>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row>
    <row r="36" spans="2:36">
      <c r="B36" s="152" t="s">
        <v>299</v>
      </c>
      <c r="C36" s="165"/>
      <c r="D36" s="165"/>
      <c r="E36" s="165"/>
      <c r="F36" s="169">
        <f t="shared" ref="F36:H36" si="7">F23/SUM(F$22:F$24)</f>
        <v>0.57333333333333336</v>
      </c>
      <c r="G36" s="169">
        <f t="shared" si="7"/>
        <v>0.53416149068322982</v>
      </c>
      <c r="H36" s="169">
        <f t="shared" si="7"/>
        <v>0.55161290322580647</v>
      </c>
      <c r="I36" s="168">
        <f>1-I35</f>
        <v>0.72799999999999998</v>
      </c>
      <c r="J36" s="165"/>
      <c r="K36" s="165"/>
      <c r="L36" s="165"/>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row>
    <row r="37" spans="2:36">
      <c r="B37" s="152" t="s">
        <v>326</v>
      </c>
      <c r="F37" s="169">
        <f t="shared" ref="F37:H37" si="8">F24/SUM(F$22:F$24)</f>
        <v>0.24666666666666667</v>
      </c>
      <c r="G37" s="169">
        <f t="shared" si="8"/>
        <v>0.42236024844720499</v>
      </c>
      <c r="H37" s="169">
        <f t="shared" si="8"/>
        <v>0.33548387096774196</v>
      </c>
      <c r="I37"/>
    </row>
    <row r="39" spans="2:36">
      <c r="B39" s="152" t="s">
        <v>328</v>
      </c>
    </row>
  </sheetData>
  <mergeCells count="12">
    <mergeCell ref="A20:AJ20"/>
    <mergeCell ref="B6:D6"/>
    <mergeCell ref="F6:H6"/>
    <mergeCell ref="J6:L6"/>
    <mergeCell ref="N6:P6"/>
    <mergeCell ref="R6:T6"/>
    <mergeCell ref="V6:X6"/>
    <mergeCell ref="Z6:AB6"/>
    <mergeCell ref="AD6:AF6"/>
    <mergeCell ref="AH6:AJ6"/>
    <mergeCell ref="A8:AJ8"/>
    <mergeCell ref="A14:AJ14"/>
  </mergeCells>
  <pageMargins left="0.7" right="0.7" top="0.75" bottom="0.75" header="0.3" footer="0.3"/>
  <pageSetup paperSize="9" orientation="portrait" r:id="rId1"/>
  <headerFooter>
    <oddFooter>&amp;L&amp;1#&amp;"Arial"&amp;11&amp;KA80000PROTECTED: CABINET-IN-CONFIDENCE</oddFoot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D24D2-7C16-4EB4-B8C3-5BB73489E79E}">
  <dimension ref="A1:L15"/>
  <sheetViews>
    <sheetView showGridLines="0" zoomScaleNormal="100" zoomScaleSheetLayoutView="175" workbookViewId="0">
      <selection activeCell="P31" sqref="P31"/>
    </sheetView>
  </sheetViews>
  <sheetFormatPr defaultRowHeight="14.5"/>
  <cols>
    <col min="3" max="3" width="16.7265625" customWidth="1"/>
    <col min="4" max="4" width="17.81640625" customWidth="1"/>
    <col min="5" max="5" width="16.54296875" customWidth="1"/>
    <col min="6" max="6" width="16" customWidth="1"/>
    <col min="7" max="7" width="15.453125" customWidth="1"/>
    <col min="8" max="8" width="16.453125" customWidth="1"/>
    <col min="9" max="12" width="9.1796875" style="24"/>
  </cols>
  <sheetData>
    <row r="1" spans="1:12" ht="15.75" customHeight="1">
      <c r="A1" s="2" t="s">
        <v>0</v>
      </c>
      <c r="B1" s="192" t="s">
        <v>367</v>
      </c>
      <c r="C1" s="36"/>
      <c r="D1" s="36"/>
      <c r="E1" s="36"/>
      <c r="F1" s="36"/>
      <c r="G1" s="36"/>
      <c r="H1" s="36"/>
      <c r="I1" s="37"/>
      <c r="J1" s="37"/>
      <c r="K1" s="37"/>
      <c r="L1" s="37"/>
    </row>
    <row r="2" spans="1:12" ht="24">
      <c r="B2" s="230" t="s">
        <v>50</v>
      </c>
      <c r="C2" s="231" t="s">
        <v>135</v>
      </c>
      <c r="D2" s="231" t="s">
        <v>132</v>
      </c>
      <c r="E2" s="231" t="s">
        <v>136</v>
      </c>
      <c r="F2" s="231" t="s">
        <v>133</v>
      </c>
      <c r="G2" s="231" t="s">
        <v>137</v>
      </c>
      <c r="H2" s="231" t="s">
        <v>134</v>
      </c>
    </row>
    <row r="3" spans="1:12">
      <c r="B3" s="232" t="s">
        <v>97</v>
      </c>
      <c r="C3" s="233">
        <v>246</v>
      </c>
      <c r="D3" s="234">
        <v>1.5</v>
      </c>
      <c r="E3" s="235">
        <v>1072</v>
      </c>
      <c r="F3" s="236">
        <v>4.7</v>
      </c>
      <c r="G3" s="233">
        <v>275</v>
      </c>
      <c r="H3" s="234">
        <v>7.5</v>
      </c>
    </row>
    <row r="4" spans="1:12">
      <c r="B4" s="232" t="s">
        <v>98</v>
      </c>
      <c r="C4" s="233">
        <v>418</v>
      </c>
      <c r="D4" s="234">
        <v>2.6</v>
      </c>
      <c r="E4" s="235">
        <v>1417</v>
      </c>
      <c r="F4" s="236">
        <v>6</v>
      </c>
      <c r="G4" s="233">
        <v>265</v>
      </c>
      <c r="H4" s="234">
        <v>6.9</v>
      </c>
    </row>
    <row r="5" spans="1:12">
      <c r="B5" s="232" t="s">
        <v>99</v>
      </c>
      <c r="C5" s="233">
        <v>841</v>
      </c>
      <c r="D5" s="234">
        <v>5.0999999999999996</v>
      </c>
      <c r="E5" s="235">
        <v>1981</v>
      </c>
      <c r="F5" s="236">
        <v>8</v>
      </c>
      <c r="G5" s="233">
        <v>337</v>
      </c>
      <c r="H5" s="234">
        <v>8.1999999999999993</v>
      </c>
    </row>
    <row r="6" spans="1:12">
      <c r="B6" s="232" t="s">
        <v>100</v>
      </c>
      <c r="C6" s="233">
        <v>801</v>
      </c>
      <c r="D6" s="234">
        <v>4.8</v>
      </c>
      <c r="E6" s="235">
        <v>1614</v>
      </c>
      <c r="F6" s="236">
        <v>6.3</v>
      </c>
      <c r="G6" s="233">
        <v>422</v>
      </c>
      <c r="H6" s="234">
        <v>9.8000000000000007</v>
      </c>
    </row>
    <row r="7" spans="1:12">
      <c r="B7" s="232" t="s">
        <v>392</v>
      </c>
      <c r="C7" s="233">
        <v>1150</v>
      </c>
      <c r="D7" s="234">
        <v>6.8</v>
      </c>
      <c r="E7" s="235">
        <v>2148</v>
      </c>
      <c r="F7" s="236">
        <v>8.1</v>
      </c>
      <c r="G7" s="233">
        <v>558</v>
      </c>
      <c r="H7" s="234">
        <v>12.4</v>
      </c>
    </row>
    <row r="8" spans="1:12">
      <c r="B8" s="232" t="s">
        <v>102</v>
      </c>
      <c r="C8" s="233">
        <v>1570</v>
      </c>
      <c r="D8" s="234">
        <v>9.1</v>
      </c>
      <c r="E8" s="235">
        <v>2717</v>
      </c>
      <c r="F8" s="236">
        <v>10</v>
      </c>
      <c r="G8" s="233">
        <v>718</v>
      </c>
      <c r="H8" s="234">
        <v>15.5</v>
      </c>
    </row>
    <row r="9" spans="1:12">
      <c r="B9" s="232" t="s">
        <v>103</v>
      </c>
      <c r="C9" s="233">
        <v>1912</v>
      </c>
      <c r="D9" s="234">
        <v>11</v>
      </c>
      <c r="E9" s="235">
        <v>3540</v>
      </c>
      <c r="F9" s="236">
        <v>12.6</v>
      </c>
      <c r="G9" s="233">
        <v>846</v>
      </c>
      <c r="H9" s="234">
        <v>17.5</v>
      </c>
    </row>
    <row r="10" spans="1:12">
      <c r="B10" s="232" t="s">
        <v>95</v>
      </c>
      <c r="C10" s="233">
        <v>2389</v>
      </c>
      <c r="D10" s="234">
        <v>13.6</v>
      </c>
      <c r="E10" s="235">
        <v>4068</v>
      </c>
      <c r="F10" s="236">
        <v>14</v>
      </c>
      <c r="G10" s="233">
        <v>1015</v>
      </c>
      <c r="H10" s="234">
        <v>20</v>
      </c>
    </row>
    <row r="11" spans="1:12">
      <c r="B11" s="232" t="s">
        <v>104</v>
      </c>
      <c r="C11" s="237">
        <v>2810</v>
      </c>
      <c r="D11" s="238">
        <v>15.7</v>
      </c>
      <c r="E11" s="235">
        <v>4425</v>
      </c>
      <c r="F11" s="236">
        <v>14.9</v>
      </c>
      <c r="G11" s="237">
        <v>1184</v>
      </c>
      <c r="H11" s="238">
        <v>22.2</v>
      </c>
    </row>
    <row r="12" spans="1:12">
      <c r="B12" s="232" t="s">
        <v>105</v>
      </c>
      <c r="C12" s="237">
        <v>2919</v>
      </c>
      <c r="D12" s="238">
        <v>16</v>
      </c>
      <c r="E12" s="235">
        <v>4752</v>
      </c>
      <c r="F12" s="236">
        <v>15.6</v>
      </c>
      <c r="G12" s="237">
        <v>1277</v>
      </c>
      <c r="H12" s="238">
        <v>22.8</v>
      </c>
    </row>
    <row r="13" spans="1:12">
      <c r="B13" s="230" t="s">
        <v>106</v>
      </c>
      <c r="C13" s="239">
        <v>3160</v>
      </c>
      <c r="D13" s="240">
        <v>16.911508924032002</v>
      </c>
      <c r="E13" s="241">
        <v>4949</v>
      </c>
      <c r="F13" s="242">
        <v>15.829708290685772</v>
      </c>
      <c r="G13" s="239">
        <v>1505</v>
      </c>
      <c r="H13" s="240">
        <v>25.722098786532214</v>
      </c>
    </row>
    <row r="14" spans="1:12">
      <c r="B14" s="3" t="s">
        <v>138</v>
      </c>
    </row>
    <row r="15" spans="1:12">
      <c r="B15" s="3" t="s">
        <v>139</v>
      </c>
    </row>
  </sheetData>
  <sortState xmlns:xlrd2="http://schemas.microsoft.com/office/spreadsheetml/2017/richdata2" ref="B3:H13">
    <sortCondition ref="B3:B13"/>
  </sortState>
  <hyperlinks>
    <hyperlink ref="A1" location="Index!A1" display="Index" xr:uid="{B8BD73EB-1063-441D-AD97-653200C4CF7A}"/>
  </hyperlinks>
  <pageMargins left="0.7" right="0.7" top="0.75" bottom="0.75" header="0.3" footer="0.3"/>
  <pageSetup paperSize="9" orientation="landscape" r:id="rId1"/>
  <headerFooter>
    <oddFooter>&amp;L&amp;1#&amp;"Arial"&amp;11&amp;KA80000PROTECTED: CABINET-IN-CONFIDENCE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58EF-787D-4A70-A9AC-08F26773F118}">
  <dimension ref="A1:O19"/>
  <sheetViews>
    <sheetView showGridLines="0" zoomScaleNormal="100" zoomScaleSheetLayoutView="175" workbookViewId="0">
      <selection activeCell="C28" sqref="C28"/>
    </sheetView>
  </sheetViews>
  <sheetFormatPr defaultRowHeight="14.5"/>
  <cols>
    <col min="2" max="2" width="9.1796875" style="38"/>
    <col min="3" max="3" width="12.1796875" style="38" customWidth="1"/>
    <col min="4" max="4" width="16.453125" style="38" customWidth="1"/>
    <col min="5" max="5" width="14.54296875" style="38" customWidth="1"/>
    <col min="6" max="6" width="9.1796875" style="38"/>
    <col min="7" max="7" width="10" style="38" bestFit="1" customWidth="1"/>
  </cols>
  <sheetData>
    <row r="1" spans="1:14">
      <c r="A1" s="2" t="s">
        <v>0</v>
      </c>
      <c r="B1" s="193" t="s">
        <v>380</v>
      </c>
      <c r="C1" s="48"/>
      <c r="D1" s="48"/>
      <c r="E1" s="48"/>
      <c r="F1" s="48"/>
      <c r="G1" s="48"/>
    </row>
    <row r="2" spans="1:14" ht="24">
      <c r="B2" s="219" t="s">
        <v>50</v>
      </c>
      <c r="C2" s="219" t="s">
        <v>143</v>
      </c>
      <c r="D2" s="219" t="s">
        <v>145</v>
      </c>
      <c r="E2" s="219" t="s">
        <v>144</v>
      </c>
      <c r="F2" s="219" t="s">
        <v>110</v>
      </c>
      <c r="G2" s="219" t="s">
        <v>124</v>
      </c>
      <c r="N2" s="2"/>
    </row>
    <row r="3" spans="1:14">
      <c r="B3" s="220" t="s">
        <v>100</v>
      </c>
      <c r="C3" s="221" t="s">
        <v>140</v>
      </c>
      <c r="D3" s="222">
        <v>14.453136840166993</v>
      </c>
      <c r="E3" s="223">
        <v>29.5</v>
      </c>
      <c r="F3" s="224">
        <f>D3-E3</f>
        <v>-15.046863159833007</v>
      </c>
      <c r="G3" s="223">
        <f>D3/E3</f>
        <v>0.48993684203955906</v>
      </c>
    </row>
    <row r="4" spans="1:14">
      <c r="B4" s="220"/>
      <c r="C4" s="221" t="s">
        <v>141</v>
      </c>
      <c r="D4" s="222">
        <v>25.239924819546289</v>
      </c>
      <c r="E4" s="223">
        <v>55.1</v>
      </c>
      <c r="F4" s="224">
        <f t="shared" ref="F4:F16" si="0">D4-E4</f>
        <v>-29.860075180453713</v>
      </c>
      <c r="G4" s="223">
        <f t="shared" ref="G4:G16" si="1">D4/E4</f>
        <v>0.45807486060882557</v>
      </c>
    </row>
    <row r="5" spans="1:14">
      <c r="B5" s="220" t="s">
        <v>101</v>
      </c>
      <c r="C5" s="221" t="s">
        <v>140</v>
      </c>
      <c r="D5" s="222">
        <v>15.065036965551981</v>
      </c>
      <c r="E5" s="223">
        <v>30.2</v>
      </c>
      <c r="F5" s="224">
        <f t="shared" si="0"/>
        <v>-15.134963034448019</v>
      </c>
      <c r="G5" s="223">
        <f t="shared" si="1"/>
        <v>0.49884228362754907</v>
      </c>
    </row>
    <row r="6" spans="1:14">
      <c r="B6" s="220"/>
      <c r="C6" s="221" t="s">
        <v>141</v>
      </c>
      <c r="D6" s="222">
        <v>25.923003660381287</v>
      </c>
      <c r="E6" s="223">
        <v>54.5</v>
      </c>
      <c r="F6" s="224">
        <f t="shared" si="0"/>
        <v>-28.576996339618713</v>
      </c>
      <c r="G6" s="223">
        <f t="shared" si="1"/>
        <v>0.4756514433097484</v>
      </c>
    </row>
    <row r="7" spans="1:14">
      <c r="B7" s="220" t="s">
        <v>102</v>
      </c>
      <c r="C7" s="221" t="s">
        <v>140</v>
      </c>
      <c r="D7" s="222">
        <v>18.220050067991256</v>
      </c>
      <c r="E7" s="223">
        <v>31.8</v>
      </c>
      <c r="F7" s="224">
        <f t="shared" si="0"/>
        <v>-13.579949932008745</v>
      </c>
      <c r="G7" s="223">
        <f t="shared" si="1"/>
        <v>0.5729575493079011</v>
      </c>
    </row>
    <row r="8" spans="1:14">
      <c r="B8" s="220"/>
      <c r="C8" s="221" t="s">
        <v>141</v>
      </c>
      <c r="D8" s="222">
        <v>30.414939435998438</v>
      </c>
      <c r="E8" s="223">
        <v>54.9</v>
      </c>
      <c r="F8" s="224">
        <f t="shared" si="0"/>
        <v>-24.485060564001561</v>
      </c>
      <c r="G8" s="223">
        <f t="shared" si="1"/>
        <v>0.55400618280507175</v>
      </c>
    </row>
    <row r="9" spans="1:14">
      <c r="B9" s="220" t="s">
        <v>103</v>
      </c>
      <c r="C9" s="221" t="s">
        <v>140</v>
      </c>
      <c r="D9" s="222">
        <v>20.174943202411281</v>
      </c>
      <c r="E9" s="223">
        <v>32.219926600000001</v>
      </c>
      <c r="F9" s="224">
        <f t="shared" si="0"/>
        <v>-12.044983397588719</v>
      </c>
      <c r="G9" s="223">
        <f t="shared" si="1"/>
        <v>0.62616353702094651</v>
      </c>
    </row>
    <row r="10" spans="1:14">
      <c r="B10" s="220"/>
      <c r="C10" s="221" t="s">
        <v>141</v>
      </c>
      <c r="D10" s="222">
        <v>33.339587309579635</v>
      </c>
      <c r="E10" s="223">
        <v>54.471055999999997</v>
      </c>
      <c r="F10" s="224">
        <f t="shared" si="0"/>
        <v>-21.131468690420363</v>
      </c>
      <c r="G10" s="223">
        <f t="shared" si="1"/>
        <v>0.61206060168137066</v>
      </c>
    </row>
    <row r="11" spans="1:14">
      <c r="B11" s="220" t="s">
        <v>95</v>
      </c>
      <c r="C11" s="221" t="s">
        <v>140</v>
      </c>
      <c r="D11" s="222">
        <v>34.603161106264679</v>
      </c>
      <c r="E11" s="223">
        <v>52.210232499999996</v>
      </c>
      <c r="F11" s="224">
        <f t="shared" si="0"/>
        <v>-17.607071393735318</v>
      </c>
      <c r="G11" s="223">
        <f t="shared" si="1"/>
        <v>0.66276588801370839</v>
      </c>
    </row>
    <row r="12" spans="1:14">
      <c r="B12" s="220"/>
      <c r="C12" s="221" t="s">
        <v>141</v>
      </c>
      <c r="D12" s="222">
        <v>33.32410822225129</v>
      </c>
      <c r="E12" s="223">
        <v>52.210232499999996</v>
      </c>
      <c r="F12" s="224">
        <f t="shared" si="0"/>
        <v>-18.886124277748706</v>
      </c>
      <c r="G12" s="223">
        <f t="shared" si="1"/>
        <v>0.63826776144410569</v>
      </c>
    </row>
    <row r="13" spans="1:14">
      <c r="B13" s="220"/>
      <c r="C13" s="221" t="s">
        <v>142</v>
      </c>
      <c r="D13" s="222">
        <v>33.32410822225129</v>
      </c>
      <c r="E13" s="223">
        <v>52.210232499999996</v>
      </c>
      <c r="F13" s="224">
        <f t="shared" si="0"/>
        <v>-18.886124277748706</v>
      </c>
      <c r="G13" s="223">
        <f t="shared" si="1"/>
        <v>0.63826776144410569</v>
      </c>
    </row>
    <row r="14" spans="1:14">
      <c r="B14" s="220" t="s">
        <v>104</v>
      </c>
      <c r="C14" s="221" t="s">
        <v>140</v>
      </c>
      <c r="D14" s="222">
        <v>25.263062227458107</v>
      </c>
      <c r="E14" s="223">
        <v>32.5</v>
      </c>
      <c r="F14" s="224">
        <f t="shared" si="0"/>
        <v>-7.2369377725418929</v>
      </c>
      <c r="G14" s="223">
        <f t="shared" si="1"/>
        <v>0.77732499161409563</v>
      </c>
    </row>
    <row r="15" spans="1:14">
      <c r="B15" s="220"/>
      <c r="C15" s="221" t="s">
        <v>141</v>
      </c>
      <c r="D15" s="222">
        <v>36.79698701390214</v>
      </c>
      <c r="E15" s="223">
        <v>54.5</v>
      </c>
      <c r="F15" s="224">
        <f t="shared" si="0"/>
        <v>-17.70301298609786</v>
      </c>
      <c r="G15" s="223">
        <f t="shared" si="1"/>
        <v>0.6751740736495806</v>
      </c>
    </row>
    <row r="16" spans="1:14">
      <c r="B16" s="225"/>
      <c r="C16" s="226" t="s">
        <v>142</v>
      </c>
      <c r="D16" s="227">
        <v>36.940117494188399</v>
      </c>
      <c r="E16" s="228">
        <v>53.7</v>
      </c>
      <c r="F16" s="228">
        <f t="shared" si="0"/>
        <v>-16.759882505811603</v>
      </c>
      <c r="G16" s="229">
        <f t="shared" si="1"/>
        <v>0.68789790491970948</v>
      </c>
    </row>
    <row r="17" spans="2:15">
      <c r="B17" s="39" t="s">
        <v>329</v>
      </c>
    </row>
    <row r="18" spans="2:15" ht="15" customHeight="1">
      <c r="B18" s="39" t="s">
        <v>386</v>
      </c>
      <c r="C18" s="39"/>
      <c r="D18" s="39"/>
      <c r="E18" s="39"/>
      <c r="F18" s="39"/>
      <c r="G18" s="39"/>
      <c r="H18" s="39"/>
      <c r="I18" s="39"/>
      <c r="J18" s="39"/>
      <c r="K18" s="39"/>
      <c r="L18" s="39"/>
      <c r="M18" s="39"/>
      <c r="N18" s="39"/>
      <c r="O18" s="357"/>
    </row>
    <row r="19" spans="2:15" ht="15" customHeight="1">
      <c r="B19" s="39" t="s">
        <v>385</v>
      </c>
      <c r="C19" s="39"/>
      <c r="D19" s="39"/>
      <c r="E19" s="39"/>
      <c r="F19" s="39"/>
      <c r="G19" s="39"/>
      <c r="H19" s="39"/>
      <c r="I19" s="39"/>
      <c r="J19" s="39"/>
      <c r="K19" s="39"/>
      <c r="L19" s="39"/>
      <c r="M19" s="39"/>
      <c r="N19" s="39"/>
    </row>
  </sheetData>
  <hyperlinks>
    <hyperlink ref="A1" location="Index!A1" display="Index" xr:uid="{963D8F67-7AA2-4292-96BF-9A00992DDCED}"/>
  </hyperlinks>
  <pageMargins left="0.7" right="0.7" top="0.75" bottom="0.75" header="0.3" footer="0.3"/>
  <pageSetup paperSize="9" orientation="landscape" r:id="rId1"/>
  <headerFooter>
    <oddFooter>&amp;L&amp;1#&amp;"Arial"&amp;11&amp;KA80000PROTECTED: CABINET-IN-CONFIDENCE</oddFooter>
  </headerFooter>
  <ignoredErrors>
    <ignoredError sqref="F3:F1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8F778-BCA3-49F3-9AA8-AE14DB452B5F}">
  <sheetPr>
    <pageSetUpPr fitToPage="1"/>
  </sheetPr>
  <dimension ref="A1:M35"/>
  <sheetViews>
    <sheetView showGridLines="0" tabSelected="1" topLeftCell="A13" zoomScaleNormal="100" zoomScaleSheetLayoutView="145" workbookViewId="0">
      <selection activeCell="C28" sqref="C28"/>
    </sheetView>
  </sheetViews>
  <sheetFormatPr defaultRowHeight="14.5"/>
  <cols>
    <col min="2" max="2" width="49" customWidth="1"/>
    <col min="3" max="3" width="11.1796875" customWidth="1"/>
    <col min="4" max="4" width="14.1796875" customWidth="1"/>
    <col min="5" max="5" width="15.81640625" customWidth="1"/>
    <col min="6" max="6" width="19" customWidth="1"/>
  </cols>
  <sheetData>
    <row r="1" spans="1:13">
      <c r="A1" s="2" t="s">
        <v>0</v>
      </c>
      <c r="B1" s="34" t="s">
        <v>381</v>
      </c>
      <c r="C1" s="5"/>
      <c r="D1" s="5"/>
      <c r="E1" s="5"/>
      <c r="F1" s="5"/>
    </row>
    <row r="2" spans="1:13" ht="35.5">
      <c r="B2" s="89" t="s">
        <v>50</v>
      </c>
      <c r="C2" s="213" t="s">
        <v>146</v>
      </c>
      <c r="D2" s="213" t="s">
        <v>357</v>
      </c>
      <c r="E2" s="213" t="s">
        <v>156</v>
      </c>
      <c r="F2" s="213" t="s">
        <v>148</v>
      </c>
    </row>
    <row r="3" spans="1:13">
      <c r="B3" s="214" t="s">
        <v>97</v>
      </c>
      <c r="C3" s="215">
        <v>1242</v>
      </c>
      <c r="D3" s="215">
        <v>38128</v>
      </c>
      <c r="E3" s="215">
        <v>6630</v>
      </c>
      <c r="F3" s="216">
        <v>2.7E-2</v>
      </c>
    </row>
    <row r="4" spans="1:13">
      <c r="B4" s="214" t="s">
        <v>98</v>
      </c>
      <c r="C4" s="215">
        <v>1545</v>
      </c>
      <c r="D4" s="215">
        <v>41845</v>
      </c>
      <c r="E4" s="215">
        <v>9885.8620689655145</v>
      </c>
      <c r="F4" s="216">
        <v>2.9000000000000001E-2</v>
      </c>
    </row>
    <row r="5" spans="1:13">
      <c r="B5" s="214" t="s">
        <v>99</v>
      </c>
      <c r="C5" s="215">
        <v>1525</v>
      </c>
      <c r="D5" s="215">
        <v>41577</v>
      </c>
      <c r="E5" s="215">
        <v>9484.2068965517246</v>
      </c>
      <c r="F5" s="216">
        <v>2.9000000000000001E-2</v>
      </c>
    </row>
    <row r="6" spans="1:13">
      <c r="B6" s="214" t="s">
        <v>100</v>
      </c>
      <c r="C6" s="215">
        <v>1138</v>
      </c>
      <c r="D6" s="215">
        <v>41600</v>
      </c>
      <c r="E6" s="215">
        <v>8989.2727272727279</v>
      </c>
      <c r="F6" s="216">
        <v>2.1999999999999999E-2</v>
      </c>
    </row>
    <row r="7" spans="1:13">
      <c r="B7" s="214" t="s">
        <v>101</v>
      </c>
      <c r="C7" s="215">
        <v>822</v>
      </c>
      <c r="D7" s="215">
        <v>40578</v>
      </c>
      <c r="E7" s="215">
        <v>9975</v>
      </c>
      <c r="F7" s="216">
        <v>1.6E-2</v>
      </c>
    </row>
    <row r="8" spans="1:13">
      <c r="B8" s="214" t="s">
        <v>102</v>
      </c>
      <c r="C8" s="215">
        <v>741</v>
      </c>
      <c r="D8" s="215">
        <v>41752</v>
      </c>
      <c r="E8" s="215">
        <v>6907</v>
      </c>
      <c r="F8" s="216">
        <v>1.4999999999999999E-2</v>
      </c>
    </row>
    <row r="9" spans="1:13">
      <c r="B9" s="214" t="s">
        <v>103</v>
      </c>
      <c r="C9" s="215">
        <v>816</v>
      </c>
      <c r="D9" s="215">
        <v>43410</v>
      </c>
      <c r="E9" s="215">
        <v>6774</v>
      </c>
      <c r="F9" s="216">
        <v>1.6E-2</v>
      </c>
    </row>
    <row r="10" spans="1:13">
      <c r="B10" s="214" t="s">
        <v>95</v>
      </c>
      <c r="C10" s="215">
        <v>869</v>
      </c>
      <c r="D10" s="215">
        <v>44788</v>
      </c>
      <c r="E10" s="215">
        <v>5460.6470588235243</v>
      </c>
      <c r="F10" s="216">
        <v>1.7000000000000001E-2</v>
      </c>
    </row>
    <row r="11" spans="1:13">
      <c r="B11" s="214" t="s">
        <v>104</v>
      </c>
      <c r="C11" s="215">
        <v>984</v>
      </c>
      <c r="D11" s="215">
        <v>46404</v>
      </c>
      <c r="E11" s="215">
        <v>7278.6666666666715</v>
      </c>
      <c r="F11" s="216">
        <v>1.7999999999999999E-2</v>
      </c>
    </row>
    <row r="12" spans="1:13">
      <c r="B12" s="89" t="s">
        <v>105</v>
      </c>
      <c r="C12" s="217">
        <v>1122</v>
      </c>
      <c r="D12" s="217">
        <v>53974</v>
      </c>
      <c r="E12" s="217">
        <v>5552.6486486486538</v>
      </c>
      <c r="F12" s="218">
        <v>1.8499999999999999E-2</v>
      </c>
    </row>
    <row r="13" spans="1:13">
      <c r="B13" s="72" t="s">
        <v>214</v>
      </c>
      <c r="C13" s="73"/>
      <c r="D13" s="73"/>
      <c r="E13" s="73"/>
      <c r="F13" s="74"/>
      <c r="G13" s="75"/>
      <c r="H13" s="75"/>
      <c r="I13" s="75"/>
      <c r="J13" s="75"/>
      <c r="K13" s="75"/>
      <c r="L13" s="75"/>
      <c r="M13" s="75"/>
    </row>
    <row r="14" spans="1:13">
      <c r="B14" s="76" t="s">
        <v>212</v>
      </c>
      <c r="C14" s="77"/>
      <c r="D14" s="77"/>
      <c r="E14" s="77"/>
      <c r="F14" s="77"/>
      <c r="G14" s="78"/>
      <c r="H14" s="78"/>
      <c r="I14" s="78"/>
      <c r="J14" s="78"/>
      <c r="K14" s="78"/>
      <c r="L14" s="78"/>
      <c r="M14" s="78"/>
    </row>
    <row r="15" spans="1:13" ht="15" customHeight="1">
      <c r="B15" s="76" t="s">
        <v>213</v>
      </c>
      <c r="C15" s="80"/>
      <c r="D15" s="80"/>
      <c r="E15" s="80"/>
      <c r="F15" s="80"/>
      <c r="G15" s="80"/>
      <c r="H15" s="80"/>
      <c r="I15" s="80"/>
      <c r="J15" s="80"/>
      <c r="K15" s="80"/>
      <c r="L15" s="80"/>
      <c r="M15" s="80"/>
    </row>
    <row r="16" spans="1:13">
      <c r="B16" s="53"/>
      <c r="C16" s="70"/>
      <c r="D16" s="70"/>
      <c r="E16" s="70"/>
      <c r="F16" s="71"/>
    </row>
    <row r="18" spans="2:6">
      <c r="B18" s="34" t="s">
        <v>382</v>
      </c>
      <c r="C18" s="5"/>
      <c r="D18" s="5"/>
      <c r="E18" s="5"/>
      <c r="F18" s="5"/>
    </row>
    <row r="19" spans="2:6" ht="23">
      <c r="B19" s="194" t="s">
        <v>149</v>
      </c>
      <c r="C19" s="194" t="s">
        <v>80</v>
      </c>
      <c r="D19" s="194" t="s">
        <v>88</v>
      </c>
      <c r="E19" s="195" t="s">
        <v>150</v>
      </c>
      <c r="F19" s="194" t="s">
        <v>340</v>
      </c>
    </row>
    <row r="20" spans="2:6">
      <c r="B20" s="196" t="s">
        <v>341</v>
      </c>
      <c r="C20" s="197"/>
      <c r="D20" s="197"/>
      <c r="E20" s="197"/>
      <c r="F20" s="197"/>
    </row>
    <row r="21" spans="2:6">
      <c r="B21" s="198" t="s">
        <v>151</v>
      </c>
      <c r="C21" s="199">
        <v>1003</v>
      </c>
      <c r="D21" s="199">
        <v>37730</v>
      </c>
      <c r="E21" s="199">
        <v>3641</v>
      </c>
      <c r="F21" s="200" t="s">
        <v>96</v>
      </c>
    </row>
    <row r="22" spans="2:6">
      <c r="B22" s="198" t="s">
        <v>152</v>
      </c>
      <c r="C22" s="199">
        <v>1003</v>
      </c>
      <c r="D22" s="199">
        <v>21634</v>
      </c>
      <c r="E22" s="199">
        <v>6213</v>
      </c>
      <c r="F22" s="200" t="s">
        <v>96</v>
      </c>
    </row>
    <row r="23" spans="2:6">
      <c r="B23" s="198" t="s">
        <v>153</v>
      </c>
      <c r="C23" s="201">
        <v>0.5</v>
      </c>
      <c r="D23" s="201">
        <v>0.63600000000000001</v>
      </c>
      <c r="E23" s="201">
        <v>0.36899999999999999</v>
      </c>
      <c r="F23" s="200">
        <v>0.8</v>
      </c>
    </row>
    <row r="24" spans="2:6">
      <c r="B24" s="198" t="s">
        <v>154</v>
      </c>
      <c r="C24" s="201">
        <v>0.5</v>
      </c>
      <c r="D24" s="201">
        <v>0.36399999999999999</v>
      </c>
      <c r="E24" s="201">
        <v>0.63100000000000001</v>
      </c>
      <c r="F24" s="200">
        <v>1.4</v>
      </c>
    </row>
    <row r="25" spans="2:6">
      <c r="B25" s="202" t="s">
        <v>155</v>
      </c>
      <c r="C25" s="203">
        <v>2006</v>
      </c>
      <c r="D25" s="203">
        <v>59364</v>
      </c>
      <c r="E25" s="203">
        <v>9854</v>
      </c>
      <c r="F25" s="204" t="s">
        <v>96</v>
      </c>
    </row>
    <row r="26" spans="2:6">
      <c r="B26" s="196" t="s">
        <v>342</v>
      </c>
      <c r="C26" s="197"/>
      <c r="D26" s="205">
        <f>D21/SUM(D21+D27)</f>
        <v>0.38503536039023994</v>
      </c>
      <c r="E26" s="197"/>
      <c r="F26" s="200"/>
    </row>
    <row r="27" spans="2:6">
      <c r="B27" s="206" t="s">
        <v>151</v>
      </c>
      <c r="C27" s="207">
        <v>1550</v>
      </c>
      <c r="D27" s="207">
        <v>60261</v>
      </c>
      <c r="E27" s="207">
        <v>5125</v>
      </c>
      <c r="F27" s="208" t="s">
        <v>96</v>
      </c>
    </row>
    <row r="28" spans="2:6">
      <c r="B28" s="206" t="s">
        <v>152</v>
      </c>
      <c r="C28" s="207">
        <v>1853</v>
      </c>
      <c r="D28" s="207">
        <v>56124</v>
      </c>
      <c r="E28" s="207">
        <v>9830</v>
      </c>
      <c r="F28" s="208" t="s">
        <v>96</v>
      </c>
    </row>
    <row r="29" spans="2:6">
      <c r="B29" s="206" t="s">
        <v>153</v>
      </c>
      <c r="C29" s="209">
        <v>0.45500000000000002</v>
      </c>
      <c r="D29" s="209">
        <v>0.51800000000000002</v>
      </c>
      <c r="E29" s="209">
        <v>0.34300000000000003</v>
      </c>
      <c r="F29" s="208">
        <v>0.9</v>
      </c>
    </row>
    <row r="30" spans="2:6">
      <c r="B30" s="206" t="s">
        <v>154</v>
      </c>
      <c r="C30" s="209">
        <v>0.54500000000000004</v>
      </c>
      <c r="D30" s="209">
        <v>0.48199999999999998</v>
      </c>
      <c r="E30" s="209">
        <v>0.65700000000000003</v>
      </c>
      <c r="F30" s="208">
        <v>1.1000000000000001</v>
      </c>
    </row>
    <row r="31" spans="2:6">
      <c r="B31" s="210" t="s">
        <v>155</v>
      </c>
      <c r="C31" s="211">
        <v>3403</v>
      </c>
      <c r="D31" s="211">
        <v>116385</v>
      </c>
      <c r="E31" s="211">
        <v>14955</v>
      </c>
      <c r="F31" s="212" t="s">
        <v>96</v>
      </c>
    </row>
    <row r="32" spans="2:6">
      <c r="B32" s="3" t="s">
        <v>215</v>
      </c>
    </row>
    <row r="33" spans="2:2">
      <c r="B33" s="79" t="s">
        <v>217</v>
      </c>
    </row>
    <row r="34" spans="2:2">
      <c r="B34" s="79" t="s">
        <v>216</v>
      </c>
    </row>
    <row r="35" spans="2:2">
      <c r="B35" s="79" t="s">
        <v>330</v>
      </c>
    </row>
  </sheetData>
  <hyperlinks>
    <hyperlink ref="A1" location="Index!A1" display="Index" xr:uid="{8019A993-D4E0-4038-A94D-E6EC0E3ABD3C}"/>
  </hyperlinks>
  <pageMargins left="0.25" right="0.25" top="0.75" bottom="0.75" header="0.3" footer="0.3"/>
  <pageSetup paperSize="9" scale="86" orientation="landscape" r:id="rId1"/>
  <headerFooter>
    <oddFooter>&amp;L&amp;1#&amp;"Arial"&amp;11&amp;KA80000PROTECTED: CABINET-IN-CONFIDENCE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EC3FF0-5FA1-4F02-A33B-D55003D8A8E2}">
  <dimension ref="A1:I18"/>
  <sheetViews>
    <sheetView showGridLines="0" zoomScaleNormal="100" zoomScaleSheetLayoutView="160" workbookViewId="0">
      <selection activeCell="C28" sqref="C28"/>
    </sheetView>
  </sheetViews>
  <sheetFormatPr defaultRowHeight="14.5"/>
  <cols>
    <col min="3" max="3" width="11.81640625" customWidth="1"/>
    <col min="4" max="4" width="12.453125" bestFit="1" customWidth="1"/>
    <col min="5" max="5" width="14.7265625" bestFit="1" customWidth="1"/>
    <col min="6" max="6" width="16.7265625" customWidth="1"/>
    <col min="7" max="7" width="10.453125" bestFit="1" customWidth="1"/>
    <col min="8" max="8" width="8.81640625" customWidth="1"/>
    <col min="9" max="9" width="10.7265625" customWidth="1"/>
  </cols>
  <sheetData>
    <row r="1" spans="1:9" ht="15" thickBot="1">
      <c r="A1" s="2" t="s">
        <v>0</v>
      </c>
      <c r="B1" s="35" t="s">
        <v>157</v>
      </c>
    </row>
    <row r="2" spans="1:9" ht="30.75" customHeight="1" thickBot="1">
      <c r="B2" s="260" t="s">
        <v>50</v>
      </c>
      <c r="C2" s="261" t="s">
        <v>158</v>
      </c>
      <c r="D2" s="261" t="s">
        <v>159</v>
      </c>
      <c r="E2" s="261" t="s">
        <v>160</v>
      </c>
      <c r="F2" s="261" t="s">
        <v>161</v>
      </c>
      <c r="G2" s="261" t="s">
        <v>162</v>
      </c>
      <c r="H2" s="261" t="s">
        <v>110</v>
      </c>
      <c r="I2" s="261" t="s">
        <v>124</v>
      </c>
    </row>
    <row r="3" spans="1:9">
      <c r="B3" s="262" t="s">
        <v>97</v>
      </c>
      <c r="C3" s="263">
        <v>244</v>
      </c>
      <c r="D3" s="264">
        <v>4.4999999999999998E-2</v>
      </c>
      <c r="E3" s="265">
        <v>50070</v>
      </c>
      <c r="F3" s="264">
        <v>6.7000000000000004E-2</v>
      </c>
      <c r="G3" s="263">
        <v>443</v>
      </c>
      <c r="H3" s="264">
        <v>-2.1999999999999999E-2</v>
      </c>
      <c r="I3" s="266">
        <v>0.7</v>
      </c>
    </row>
    <row r="4" spans="1:9">
      <c r="B4" s="262" t="s">
        <v>98</v>
      </c>
      <c r="C4" s="263">
        <v>268</v>
      </c>
      <c r="D4" s="264">
        <v>4.7E-2</v>
      </c>
      <c r="E4" s="265">
        <v>51346</v>
      </c>
      <c r="F4" s="264">
        <v>6.7000000000000004E-2</v>
      </c>
      <c r="G4" s="263">
        <v>352</v>
      </c>
      <c r="H4" s="264">
        <v>-0.02</v>
      </c>
      <c r="I4" s="266">
        <v>0.7</v>
      </c>
    </row>
    <row r="5" spans="1:9">
      <c r="B5" s="262" t="s">
        <v>99</v>
      </c>
      <c r="C5" s="263">
        <v>324</v>
      </c>
      <c r="D5" s="264">
        <v>5.3999999999999999E-2</v>
      </c>
      <c r="E5" s="265">
        <v>53250</v>
      </c>
      <c r="F5" s="264">
        <v>6.8000000000000005E-2</v>
      </c>
      <c r="G5" s="263">
        <v>275</v>
      </c>
      <c r="H5" s="264" t="s">
        <v>393</v>
      </c>
      <c r="I5" s="266">
        <v>0.8</v>
      </c>
    </row>
    <row r="6" spans="1:9">
      <c r="B6" s="262" t="s">
        <v>100</v>
      </c>
      <c r="C6" s="263">
        <v>386</v>
      </c>
      <c r="D6" s="264">
        <v>6.0999999999999999E-2</v>
      </c>
      <c r="E6" s="265">
        <v>54735</v>
      </c>
      <c r="F6" s="264">
        <v>6.7000000000000004E-2</v>
      </c>
      <c r="G6" s="263">
        <v>226</v>
      </c>
      <c r="H6" s="264" t="s">
        <v>389</v>
      </c>
      <c r="I6" s="266">
        <v>0.9</v>
      </c>
    </row>
    <row r="7" spans="1:9">
      <c r="B7" s="262" t="s">
        <v>101</v>
      </c>
      <c r="C7" s="263">
        <v>434</v>
      </c>
      <c r="D7" s="264">
        <v>6.6000000000000003E-2</v>
      </c>
      <c r="E7" s="265">
        <v>56196</v>
      </c>
      <c r="F7" s="264">
        <v>6.7000000000000004E-2</v>
      </c>
      <c r="G7" s="263">
        <v>180</v>
      </c>
      <c r="H7" s="264" t="s">
        <v>390</v>
      </c>
      <c r="I7" s="266">
        <v>1</v>
      </c>
    </row>
    <row r="8" spans="1:9">
      <c r="B8" s="262" t="s">
        <v>102</v>
      </c>
      <c r="C8" s="263">
        <v>487</v>
      </c>
      <c r="D8" s="264">
        <v>7.0999999999999994E-2</v>
      </c>
      <c r="E8" s="265">
        <v>57105</v>
      </c>
      <c r="F8" s="264">
        <v>6.5000000000000002E-2</v>
      </c>
      <c r="G8" s="263">
        <v>139</v>
      </c>
      <c r="H8" s="264">
        <v>6.0000000000000001E-3</v>
      </c>
      <c r="I8" s="266">
        <v>1.1000000000000001</v>
      </c>
    </row>
    <row r="9" spans="1:9">
      <c r="B9" s="262" t="s">
        <v>103</v>
      </c>
      <c r="C9" s="263">
        <v>518</v>
      </c>
      <c r="D9" s="264">
        <v>7.1999999999999995E-2</v>
      </c>
      <c r="E9" s="265">
        <v>59163</v>
      </c>
      <c r="F9" s="264">
        <v>6.6000000000000003E-2</v>
      </c>
      <c r="G9" s="263">
        <v>341</v>
      </c>
      <c r="H9" s="264">
        <v>7.0000000000000001E-3</v>
      </c>
      <c r="I9" s="266">
        <v>1.1000000000000001</v>
      </c>
    </row>
    <row r="10" spans="1:9">
      <c r="B10" s="262" t="s">
        <v>95</v>
      </c>
      <c r="C10" s="263">
        <v>515</v>
      </c>
      <c r="D10" s="264">
        <v>6.9000000000000006E-2</v>
      </c>
      <c r="E10" s="265">
        <v>59036</v>
      </c>
      <c r="F10" s="264">
        <v>6.3E-2</v>
      </c>
      <c r="G10" s="265">
        <v>1508</v>
      </c>
      <c r="H10" s="264">
        <v>5.0000000000000001E-3</v>
      </c>
      <c r="I10" s="266">
        <v>1.1000000000000001</v>
      </c>
    </row>
    <row r="11" spans="1:9">
      <c r="B11" s="262" t="s">
        <v>104</v>
      </c>
      <c r="C11" s="263">
        <v>521</v>
      </c>
      <c r="D11" s="264">
        <v>6.7000000000000004E-2</v>
      </c>
      <c r="E11" s="265">
        <v>59975</v>
      </c>
      <c r="F11" s="264">
        <v>6.2E-2</v>
      </c>
      <c r="G11" s="265">
        <v>3156</v>
      </c>
      <c r="H11" s="264">
        <v>5.0000000000000001E-3</v>
      </c>
      <c r="I11" s="266">
        <v>1.1000000000000001</v>
      </c>
    </row>
    <row r="12" spans="1:9">
      <c r="B12" s="262" t="s">
        <v>105</v>
      </c>
      <c r="C12" s="263">
        <v>523</v>
      </c>
      <c r="D12" s="264">
        <v>6.4000000000000001E-2</v>
      </c>
      <c r="E12" s="265">
        <v>61071</v>
      </c>
      <c r="F12" s="264">
        <v>6.2E-2</v>
      </c>
      <c r="G12" s="265">
        <v>4309</v>
      </c>
      <c r="H12" s="264">
        <v>3.0000000000000001E-3</v>
      </c>
      <c r="I12" s="266">
        <v>1</v>
      </c>
    </row>
    <row r="13" spans="1:9" ht="15" thickBot="1">
      <c r="B13" s="267" t="s">
        <v>106</v>
      </c>
      <c r="C13" s="268">
        <v>642</v>
      </c>
      <c r="D13" s="269">
        <v>7.5999999999999998E-2</v>
      </c>
      <c r="E13" s="270">
        <v>67705</v>
      </c>
      <c r="F13" s="269">
        <v>6.6000000000000003E-2</v>
      </c>
      <c r="G13" s="270">
        <v>3278</v>
      </c>
      <c r="H13" s="269">
        <v>0.01</v>
      </c>
      <c r="I13" s="271">
        <v>1.1000000000000001</v>
      </c>
    </row>
    <row r="14" spans="1:9">
      <c r="B14" s="4" t="s">
        <v>270</v>
      </c>
    </row>
    <row r="15" spans="1:9">
      <c r="B15" s="4" t="s">
        <v>163</v>
      </c>
    </row>
    <row r="16" spans="1:9">
      <c r="B16" s="4" t="s">
        <v>164</v>
      </c>
    </row>
    <row r="17" spans="2:2">
      <c r="B17" s="3" t="s">
        <v>165</v>
      </c>
    </row>
    <row r="18" spans="2:2">
      <c r="B18" s="3" t="s">
        <v>166</v>
      </c>
    </row>
  </sheetData>
  <hyperlinks>
    <hyperlink ref="A1" location="Index!A1" display="Index" xr:uid="{51ADBB5C-4D42-4B34-94F0-BA97076239C5}"/>
  </hyperlinks>
  <pageMargins left="0.7" right="0.7" top="0.75" bottom="0.75" header="0.3" footer="0.3"/>
  <pageSetup paperSize="9" scale="99" orientation="landscape" r:id="rId1"/>
  <headerFooter>
    <oddFooter>&amp;L&amp;1#&amp;"Arial"&amp;11&amp;KA80000PROTECTED: CABINET-IN-CONFIDENCE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1704-93AF-4C50-80B4-EB372E71DB82}">
  <dimension ref="A1:N17"/>
  <sheetViews>
    <sheetView showGridLines="0" zoomScaleNormal="100" zoomScaleSheetLayoutView="145" workbookViewId="0">
      <selection activeCell="C28" sqref="C28"/>
    </sheetView>
  </sheetViews>
  <sheetFormatPr defaultRowHeight="14.5"/>
  <cols>
    <col min="3" max="3" width="12.81640625" customWidth="1"/>
    <col min="4" max="4" width="13.1796875" customWidth="1"/>
    <col min="5" max="5" width="14.54296875" customWidth="1"/>
    <col min="6" max="6" width="14.81640625" customWidth="1"/>
    <col min="8" max="8" width="8.7265625" bestFit="1" customWidth="1"/>
  </cols>
  <sheetData>
    <row r="1" spans="1:14" ht="15" thickBot="1">
      <c r="A1" s="2" t="s">
        <v>0</v>
      </c>
      <c r="B1" s="35" t="s">
        <v>175</v>
      </c>
      <c r="N1" s="2"/>
    </row>
    <row r="2" spans="1:14" ht="46.5" thickBot="1">
      <c r="B2" s="260" t="s">
        <v>50</v>
      </c>
      <c r="C2" s="261" t="s">
        <v>167</v>
      </c>
      <c r="D2" s="261" t="s">
        <v>168</v>
      </c>
      <c r="E2" s="261" t="s">
        <v>169</v>
      </c>
      <c r="F2" s="261" t="s">
        <v>170</v>
      </c>
      <c r="G2" s="261" t="s">
        <v>110</v>
      </c>
      <c r="H2" s="261" t="s">
        <v>124</v>
      </c>
    </row>
    <row r="3" spans="1:14">
      <c r="B3" s="262" t="s">
        <v>97</v>
      </c>
      <c r="C3" s="263">
        <v>275</v>
      </c>
      <c r="D3" s="264">
        <v>7.4999999999999997E-2</v>
      </c>
      <c r="E3" s="265">
        <v>66203</v>
      </c>
      <c r="F3" s="264">
        <v>0.19700000000000001</v>
      </c>
      <c r="G3" s="264" t="s">
        <v>394</v>
      </c>
      <c r="H3" s="263">
        <v>0.4</v>
      </c>
    </row>
    <row r="4" spans="1:14">
      <c r="B4" s="262" t="s">
        <v>98</v>
      </c>
      <c r="C4" s="263">
        <v>265</v>
      </c>
      <c r="D4" s="264">
        <v>6.9000000000000006E-2</v>
      </c>
      <c r="E4" s="265">
        <v>73138</v>
      </c>
      <c r="F4" s="264">
        <v>0.21299999999999999</v>
      </c>
      <c r="G4" s="264" t="s">
        <v>395</v>
      </c>
      <c r="H4" s="263">
        <v>0.3</v>
      </c>
    </row>
    <row r="5" spans="1:14">
      <c r="B5" s="262" t="s">
        <v>99</v>
      </c>
      <c r="C5" s="263">
        <v>337</v>
      </c>
      <c r="D5" s="264">
        <v>8.199999999999999E-2</v>
      </c>
      <c r="E5" s="265">
        <v>77946</v>
      </c>
      <c r="F5" s="264">
        <v>0.222</v>
      </c>
      <c r="G5" s="264" t="s">
        <v>396</v>
      </c>
      <c r="H5" s="263">
        <v>0.4</v>
      </c>
    </row>
    <row r="6" spans="1:14">
      <c r="B6" s="262" t="s">
        <v>100</v>
      </c>
      <c r="C6" s="263">
        <v>422</v>
      </c>
      <c r="D6" s="264">
        <v>9.8000000000000004E-2</v>
      </c>
      <c r="E6" s="265">
        <v>90493</v>
      </c>
      <c r="F6" s="264">
        <v>0.253</v>
      </c>
      <c r="G6" s="264" t="s">
        <v>397</v>
      </c>
      <c r="H6" s="263">
        <v>0.4</v>
      </c>
    </row>
    <row r="7" spans="1:14">
      <c r="B7" s="262" t="s">
        <v>101</v>
      </c>
      <c r="C7" s="263">
        <v>558</v>
      </c>
      <c r="D7" s="264">
        <v>0.124</v>
      </c>
      <c r="E7" s="265">
        <v>96176</v>
      </c>
      <c r="F7" s="264">
        <v>0.26300000000000001</v>
      </c>
      <c r="G7" s="264" t="s">
        <v>398</v>
      </c>
      <c r="H7" s="263">
        <v>0.5</v>
      </c>
    </row>
    <row r="8" spans="1:14">
      <c r="B8" s="262" t="s">
        <v>102</v>
      </c>
      <c r="C8" s="263">
        <v>718</v>
      </c>
      <c r="D8" s="264">
        <v>0.155</v>
      </c>
      <c r="E8" s="265">
        <v>101912</v>
      </c>
      <c r="F8" s="264">
        <v>0.27100000000000002</v>
      </c>
      <c r="G8" s="264" t="s">
        <v>399</v>
      </c>
      <c r="H8" s="263">
        <v>0.6</v>
      </c>
    </row>
    <row r="9" spans="1:14">
      <c r="B9" s="262" t="s">
        <v>103</v>
      </c>
      <c r="C9" s="263">
        <v>846</v>
      </c>
      <c r="D9" s="264">
        <v>0.17499999999999999</v>
      </c>
      <c r="E9" s="265">
        <v>112075</v>
      </c>
      <c r="F9" s="264">
        <v>0.29099999999999998</v>
      </c>
      <c r="G9" s="264" t="s">
        <v>400</v>
      </c>
      <c r="H9" s="263">
        <v>0.6</v>
      </c>
    </row>
    <row r="10" spans="1:14">
      <c r="B10" s="262" t="s">
        <v>95</v>
      </c>
      <c r="C10" s="265">
        <v>1015</v>
      </c>
      <c r="D10" s="264">
        <v>0.2</v>
      </c>
      <c r="E10" s="265">
        <v>115072</v>
      </c>
      <c r="F10" s="264">
        <v>0.29199999999999998</v>
      </c>
      <c r="G10" s="264">
        <v>-9.1999999999999998E-2</v>
      </c>
      <c r="H10" s="263">
        <v>0.7</v>
      </c>
    </row>
    <row r="11" spans="1:14">
      <c r="B11" s="262" t="s">
        <v>104</v>
      </c>
      <c r="C11" s="265">
        <v>1184</v>
      </c>
      <c r="D11" s="264">
        <v>0.222</v>
      </c>
      <c r="E11" s="265">
        <v>118577</v>
      </c>
      <c r="F11" s="264">
        <v>0.29299999999999998</v>
      </c>
      <c r="G11" s="264">
        <v>-7.0999999999999994E-2</v>
      </c>
      <c r="H11" s="263">
        <v>0.8</v>
      </c>
    </row>
    <row r="12" spans="1:14">
      <c r="B12" s="272" t="s">
        <v>105</v>
      </c>
      <c r="C12" s="273">
        <v>1277</v>
      </c>
      <c r="D12" s="274">
        <v>0.22800000000000001</v>
      </c>
      <c r="E12" s="273">
        <v>121485</v>
      </c>
      <c r="F12" s="274">
        <v>0.29099999999999998</v>
      </c>
      <c r="G12" s="274">
        <v>-6.3E-2</v>
      </c>
      <c r="H12" s="200">
        <v>0.8</v>
      </c>
    </row>
    <row r="13" spans="1:14" ht="15" thickBot="1">
      <c r="B13" s="267" t="s">
        <v>106</v>
      </c>
      <c r="C13" s="270">
        <v>1505</v>
      </c>
      <c r="D13" s="269">
        <v>0.25722098786532216</v>
      </c>
      <c r="E13" s="270">
        <v>124806</v>
      </c>
      <c r="F13" s="269">
        <v>0.29099999999999998</v>
      </c>
      <c r="G13" s="269">
        <f>D13-F13</f>
        <v>-3.3779012134677822E-2</v>
      </c>
      <c r="H13" s="271">
        <f>D13/F13</f>
        <v>0.88392092049938897</v>
      </c>
    </row>
    <row r="14" spans="1:14" ht="23.25" customHeight="1">
      <c r="B14" s="381" t="s">
        <v>171</v>
      </c>
      <c r="C14" s="381"/>
      <c r="D14" s="381"/>
      <c r="E14" s="381"/>
      <c r="F14" s="381"/>
      <c r="G14" s="381"/>
      <c r="H14" s="381"/>
      <c r="I14" s="381"/>
      <c r="J14" s="381"/>
      <c r="K14" s="381"/>
      <c r="L14" s="381"/>
    </row>
    <row r="15" spans="1:14" ht="24" customHeight="1">
      <c r="B15" s="381" t="s">
        <v>172</v>
      </c>
      <c r="C15" s="381"/>
      <c r="D15" s="381"/>
      <c r="E15" s="381"/>
      <c r="F15" s="381"/>
      <c r="G15" s="381"/>
      <c r="H15" s="381"/>
      <c r="I15" s="381"/>
      <c r="J15" s="381"/>
      <c r="K15" s="381"/>
      <c r="L15" s="381"/>
    </row>
    <row r="16" spans="1:14">
      <c r="B16" s="41" t="s">
        <v>173</v>
      </c>
    </row>
    <row r="17" spans="2:2">
      <c r="B17" s="41" t="s">
        <v>174</v>
      </c>
    </row>
  </sheetData>
  <mergeCells count="2">
    <mergeCell ref="B14:L14"/>
    <mergeCell ref="B15:L15"/>
  </mergeCells>
  <hyperlinks>
    <hyperlink ref="A1" location="Index!A1" display="Index" xr:uid="{5B29C488-FCCE-44A1-A89A-2015287AB42E}"/>
  </hyperlinks>
  <pageMargins left="0.7" right="0.7" top="0.75" bottom="0.75" header="0.3" footer="0.3"/>
  <pageSetup paperSize="9" orientation="landscape" r:id="rId1"/>
  <headerFooter>
    <oddFooter>&amp;L&amp;1#&amp;"Arial"&amp;11&amp;KA80000PROTECTED: CABINET-IN-CONFIDENCE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D2786-0061-43A5-8287-A220A769B007}">
  <sheetPr>
    <pageSetUpPr fitToPage="1"/>
  </sheetPr>
  <dimension ref="A1:N3"/>
  <sheetViews>
    <sheetView showGridLines="0" zoomScaleNormal="100" zoomScaleSheetLayoutView="130" workbookViewId="0">
      <selection activeCell="C28" sqref="C28"/>
    </sheetView>
  </sheetViews>
  <sheetFormatPr defaultRowHeight="14.5"/>
  <cols>
    <col min="1" max="1" width="6.54296875" customWidth="1"/>
  </cols>
  <sheetData>
    <row r="1" spans="1:14">
      <c r="A1" s="2" t="s">
        <v>0</v>
      </c>
      <c r="B1" s="40" t="s">
        <v>370</v>
      </c>
      <c r="C1" s="179"/>
      <c r="D1" s="179"/>
      <c r="E1" s="179"/>
      <c r="F1" s="179"/>
      <c r="G1" s="179"/>
      <c r="N1" s="2"/>
    </row>
    <row r="2" spans="1:14">
      <c r="B2" s="85" t="s">
        <v>337</v>
      </c>
      <c r="C2" s="179"/>
      <c r="D2" s="179"/>
      <c r="E2" s="179"/>
      <c r="F2" s="179"/>
      <c r="G2" s="179"/>
    </row>
    <row r="3" spans="1:14">
      <c r="B3" s="85"/>
      <c r="C3" s="179"/>
      <c r="D3" s="179"/>
      <c r="E3" s="179"/>
      <c r="F3" s="179"/>
      <c r="G3" s="179"/>
    </row>
  </sheetData>
  <hyperlinks>
    <hyperlink ref="A1" location="Index!A1" display="Index" xr:uid="{AE9A5928-CA44-40BD-B4E1-49E9051CB84F}"/>
  </hyperlinks>
  <pageMargins left="0.7" right="0.7" top="0.75" bottom="0.75" header="0.3" footer="0.3"/>
  <pageSetup paperSize="9" scale="76" orientation="landscape" r:id="rId1"/>
  <headerFooter>
    <oddFooter>&amp;L&amp;1#&amp;"Arial"&amp;11&amp;KA80000PROTECTED: CABINET-IN-CONFIDENCE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ECDB2-B67D-4CC0-ADE1-A433D4267C54}">
  <dimension ref="A1:M10"/>
  <sheetViews>
    <sheetView showGridLines="0" zoomScaleNormal="100" zoomScaleSheetLayoutView="205" workbookViewId="0">
      <selection activeCell="N53" sqref="N53"/>
    </sheetView>
  </sheetViews>
  <sheetFormatPr defaultRowHeight="14.5"/>
  <cols>
    <col min="1" max="1" width="6.7265625" customWidth="1"/>
    <col min="2" max="2" width="30.26953125" customWidth="1"/>
    <col min="13" max="13" width="10.81640625" customWidth="1"/>
  </cols>
  <sheetData>
    <row r="1" spans="1:13">
      <c r="A1" s="2" t="s">
        <v>0</v>
      </c>
      <c r="B1" s="54" t="s">
        <v>208</v>
      </c>
      <c r="C1" s="5"/>
    </row>
    <row r="2" spans="1:13">
      <c r="B2" s="279"/>
      <c r="C2" s="89" t="s">
        <v>80</v>
      </c>
      <c r="M2" s="2"/>
    </row>
    <row r="3" spans="1:13">
      <c r="B3" s="87" t="s">
        <v>100</v>
      </c>
      <c r="C3" s="280">
        <v>0.28999999999999998</v>
      </c>
    </row>
    <row r="4" spans="1:13">
      <c r="B4" s="3" t="s">
        <v>206</v>
      </c>
    </row>
    <row r="6" spans="1:13">
      <c r="B6" s="54" t="s">
        <v>209</v>
      </c>
      <c r="C6" s="5"/>
    </row>
    <row r="7" spans="1:13">
      <c r="B7" s="275"/>
      <c r="C7" s="86" t="s">
        <v>80</v>
      </c>
    </row>
    <row r="8" spans="1:13">
      <c r="B8" s="276" t="s">
        <v>203</v>
      </c>
      <c r="C8" s="277">
        <v>0.43</v>
      </c>
    </row>
    <row r="9" spans="1:13" ht="15" customHeight="1">
      <c r="B9" s="213" t="s">
        <v>204</v>
      </c>
      <c r="C9" s="278">
        <v>0.32</v>
      </c>
    </row>
    <row r="10" spans="1:13">
      <c r="B10" s="3" t="s">
        <v>205</v>
      </c>
    </row>
  </sheetData>
  <hyperlinks>
    <hyperlink ref="A1" location="Index!A1" display="Index" xr:uid="{721B6A22-392E-40FB-84D6-509B4215F3B3}"/>
  </hyperlinks>
  <pageMargins left="0.7" right="0.7" top="0.75" bottom="0.75" header="0.3" footer="0.3"/>
  <pageSetup paperSize="9" scale="93" orientation="landscape" r:id="rId1"/>
  <headerFooter>
    <oddFooter>&amp;L&amp;1#&amp;"Arial"&amp;11&amp;KA80000PROTECTED: CABINET-IN-CONFIDENCE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54414-4F86-422F-9E7F-12C595EE4654}">
  <dimension ref="A1:F8"/>
  <sheetViews>
    <sheetView showGridLines="0" zoomScaleNormal="100" zoomScaleSheetLayoutView="205" workbookViewId="0">
      <selection activeCell="C28" sqref="C28"/>
    </sheetView>
  </sheetViews>
  <sheetFormatPr defaultRowHeight="14.5"/>
  <cols>
    <col min="2" max="2" width="48.54296875" customWidth="1"/>
    <col min="3" max="3" width="19.54296875" bestFit="1" customWidth="1"/>
    <col min="4" max="4" width="10.1796875" bestFit="1" customWidth="1"/>
  </cols>
  <sheetData>
    <row r="1" spans="1:6">
      <c r="A1" s="2" t="s">
        <v>0</v>
      </c>
      <c r="B1" s="34" t="s">
        <v>343</v>
      </c>
      <c r="C1" s="5"/>
    </row>
    <row r="2" spans="1:6">
      <c r="B2" s="89" t="s">
        <v>197</v>
      </c>
      <c r="C2" s="281" t="s">
        <v>202</v>
      </c>
    </row>
    <row r="3" spans="1:6">
      <c r="B3" s="282" t="s">
        <v>198</v>
      </c>
      <c r="C3" s="277">
        <v>0.86</v>
      </c>
    </row>
    <row r="4" spans="1:6">
      <c r="B4" s="282" t="s">
        <v>199</v>
      </c>
      <c r="C4" s="277">
        <v>0.88</v>
      </c>
    </row>
    <row r="5" spans="1:6">
      <c r="B5" s="282" t="s">
        <v>200</v>
      </c>
      <c r="C5" s="277">
        <v>0.87</v>
      </c>
    </row>
    <row r="6" spans="1:6">
      <c r="B6" s="89" t="s">
        <v>201</v>
      </c>
      <c r="C6" s="278">
        <v>0.89</v>
      </c>
    </row>
    <row r="7" spans="1:6" ht="24.75" customHeight="1">
      <c r="B7" s="382" t="s">
        <v>272</v>
      </c>
      <c r="C7" s="382"/>
      <c r="D7" s="382"/>
      <c r="E7" s="382"/>
      <c r="F7" s="382"/>
    </row>
    <row r="8" spans="1:6" ht="12" customHeight="1">
      <c r="B8" s="358" t="s">
        <v>387</v>
      </c>
    </row>
  </sheetData>
  <mergeCells count="1">
    <mergeCell ref="B7:F7"/>
  </mergeCells>
  <hyperlinks>
    <hyperlink ref="A1" location="Index!A1" display="Index" xr:uid="{F0A635C4-82CB-4729-B02A-992C48EBABE9}"/>
  </hyperlinks>
  <pageMargins left="0.7" right="0.7" top="0.75" bottom="0.75" header="0.3" footer="0.3"/>
  <pageSetup paperSize="9" orientation="landscape" r:id="rId1"/>
  <headerFooter>
    <oddFooter>&amp;L&amp;1#&amp;"Arial"&amp;11&amp;KA80000PROTECTED: CABINET-IN-CONFIDENCE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5BCE8-30E1-4D6D-A34C-E92C651476A0}">
  <dimension ref="A1:F10"/>
  <sheetViews>
    <sheetView showGridLines="0" zoomScaleNormal="100" zoomScaleSheetLayoutView="220" workbookViewId="0">
      <selection activeCell="C28" sqref="C28"/>
    </sheetView>
  </sheetViews>
  <sheetFormatPr defaultRowHeight="14.5"/>
  <cols>
    <col min="3" max="3" width="14.81640625" customWidth="1"/>
    <col min="4" max="4" width="15.26953125" customWidth="1"/>
    <col min="5" max="5" width="11.81640625" customWidth="1"/>
  </cols>
  <sheetData>
    <row r="1" spans="1:6" ht="15" thickBot="1">
      <c r="A1" s="2" t="s">
        <v>0</v>
      </c>
      <c r="B1" s="46" t="s">
        <v>176</v>
      </c>
      <c r="C1" s="42"/>
      <c r="D1" s="42"/>
      <c r="E1" s="42"/>
      <c r="F1" s="42"/>
    </row>
    <row r="2" spans="1:6" ht="41.25" customHeight="1" thickBot="1">
      <c r="B2" s="60" t="s">
        <v>50</v>
      </c>
      <c r="C2" s="283" t="s">
        <v>177</v>
      </c>
      <c r="D2" s="283" t="s">
        <v>108</v>
      </c>
      <c r="E2" s="283" t="s">
        <v>109</v>
      </c>
      <c r="F2" s="283" t="s">
        <v>90</v>
      </c>
    </row>
    <row r="3" spans="1:6">
      <c r="B3" s="61" t="s">
        <v>101</v>
      </c>
      <c r="C3" s="284">
        <v>8.5</v>
      </c>
      <c r="D3" s="284">
        <v>1.5</v>
      </c>
      <c r="E3" s="351">
        <v>7</v>
      </c>
      <c r="F3" s="284">
        <v>5.6</v>
      </c>
    </row>
    <row r="4" spans="1:6">
      <c r="B4" s="61" t="s">
        <v>102</v>
      </c>
      <c r="C4" s="284">
        <v>7.5</v>
      </c>
      <c r="D4" s="284">
        <v>1.3</v>
      </c>
      <c r="E4" s="284">
        <v>6.1</v>
      </c>
      <c r="F4" s="284">
        <v>5.6</v>
      </c>
    </row>
    <row r="5" spans="1:6">
      <c r="B5" s="61" t="s">
        <v>103</v>
      </c>
      <c r="C5" s="284">
        <v>8.6999999999999993</v>
      </c>
      <c r="D5" s="284">
        <v>1.6</v>
      </c>
      <c r="E5" s="284">
        <v>7.2</v>
      </c>
      <c r="F5" s="284">
        <v>5.6</v>
      </c>
    </row>
    <row r="6" spans="1:6">
      <c r="B6" s="61" t="s">
        <v>95</v>
      </c>
      <c r="C6" s="284">
        <v>11.4</v>
      </c>
      <c r="D6" s="284">
        <v>1.7</v>
      </c>
      <c r="E6" s="284">
        <v>9.6999999999999993</v>
      </c>
      <c r="F6" s="284">
        <v>6.7</v>
      </c>
    </row>
    <row r="7" spans="1:6">
      <c r="B7" s="61" t="s">
        <v>104</v>
      </c>
      <c r="C7" s="284">
        <v>10.3</v>
      </c>
      <c r="D7" s="284">
        <v>1.8</v>
      </c>
      <c r="E7" s="284">
        <v>8.5</v>
      </c>
      <c r="F7" s="284">
        <v>5.7</v>
      </c>
    </row>
    <row r="8" spans="1:6">
      <c r="B8" s="61" t="s">
        <v>105</v>
      </c>
      <c r="C8" s="284">
        <v>10.7</v>
      </c>
      <c r="D8" s="284">
        <v>2.2000000000000002</v>
      </c>
      <c r="E8" s="284">
        <v>8.6</v>
      </c>
      <c r="F8" s="284">
        <v>4.9000000000000004</v>
      </c>
    </row>
    <row r="9" spans="1:6" ht="15" thickBot="1">
      <c r="B9" s="173" t="s">
        <v>106</v>
      </c>
      <c r="C9" s="352">
        <v>13</v>
      </c>
      <c r="D9" s="285">
        <v>2.4</v>
      </c>
      <c r="E9" s="285">
        <v>10.6</v>
      </c>
      <c r="F9" s="285">
        <v>5.5</v>
      </c>
    </row>
    <row r="10" spans="1:6">
      <c r="B10" s="33" t="s">
        <v>222</v>
      </c>
    </row>
  </sheetData>
  <hyperlinks>
    <hyperlink ref="A1" location="Index!A1" display="Index" xr:uid="{4761FFCB-41B3-4971-89DA-9037901B92BE}"/>
  </hyperlinks>
  <pageMargins left="0.7" right="0.7" top="0.75" bottom="0.75" header="0.3" footer="0.3"/>
  <pageSetup paperSize="9" orientation="landscape" r:id="rId1"/>
  <headerFooter>
    <oddFooter>&amp;L&amp;1#&amp;"Arial"&amp;11&amp;KA80000PROTECTED: CABINET-IN-CONFIDENCE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8A438-7734-4E73-B542-28AB7C66E0F4}">
  <sheetPr>
    <pageSetUpPr fitToPage="1"/>
  </sheetPr>
  <dimension ref="A1:M11"/>
  <sheetViews>
    <sheetView showGridLines="0" zoomScaleNormal="100" zoomScaleSheetLayoutView="190" workbookViewId="0">
      <selection activeCell="C28" sqref="C28"/>
    </sheetView>
  </sheetViews>
  <sheetFormatPr defaultRowHeight="14.5"/>
  <cols>
    <col min="1" max="1" width="7.7265625" customWidth="1"/>
    <col min="3" max="3" width="11.7265625" customWidth="1"/>
    <col min="4" max="4" width="12.7265625" customWidth="1"/>
    <col min="5" max="5" width="12" customWidth="1"/>
    <col min="6" max="6" width="13.26953125" customWidth="1"/>
    <col min="7" max="7" width="13.54296875" customWidth="1"/>
    <col min="8" max="8" width="11.7265625" customWidth="1"/>
    <col min="9" max="9" width="11.1796875" customWidth="1"/>
    <col min="10" max="11" width="12.54296875" customWidth="1"/>
    <col min="12" max="12" width="11.26953125" customWidth="1"/>
  </cols>
  <sheetData>
    <row r="1" spans="1:13" ht="15">
      <c r="A1" s="2" t="s">
        <v>0</v>
      </c>
      <c r="B1" s="188" t="s">
        <v>371</v>
      </c>
      <c r="C1" s="9"/>
      <c r="D1" s="9"/>
      <c r="E1" s="9"/>
      <c r="F1" s="9"/>
      <c r="G1" s="9"/>
      <c r="H1" s="9"/>
      <c r="I1" s="9"/>
      <c r="J1" s="9"/>
      <c r="K1" s="9"/>
      <c r="L1" s="9"/>
      <c r="M1" s="10"/>
    </row>
    <row r="2" spans="1:13" ht="46">
      <c r="B2" s="312" t="s">
        <v>50</v>
      </c>
      <c r="C2" s="312" t="s">
        <v>57</v>
      </c>
      <c r="D2" s="312" t="s">
        <v>58</v>
      </c>
      <c r="E2" s="312" t="s">
        <v>359</v>
      </c>
      <c r="F2" s="312" t="s">
        <v>360</v>
      </c>
      <c r="G2" s="312" t="s">
        <v>51</v>
      </c>
      <c r="H2" s="312" t="s">
        <v>65</v>
      </c>
      <c r="I2" s="312" t="s">
        <v>58</v>
      </c>
      <c r="J2" s="312" t="s">
        <v>361</v>
      </c>
      <c r="K2" s="312" t="s">
        <v>360</v>
      </c>
      <c r="L2" s="312" t="s">
        <v>52</v>
      </c>
    </row>
    <row r="3" spans="1:13">
      <c r="B3" s="313" t="s">
        <v>53</v>
      </c>
      <c r="C3" s="314">
        <v>79.8</v>
      </c>
      <c r="D3" s="314" t="s">
        <v>62</v>
      </c>
      <c r="E3" s="314">
        <v>83.5</v>
      </c>
      <c r="F3" s="314" t="s">
        <v>69</v>
      </c>
      <c r="G3" s="314">
        <v>3.7000000000000028</v>
      </c>
      <c r="H3" s="315">
        <v>72.400000000000006</v>
      </c>
      <c r="I3" s="314" t="s">
        <v>59</v>
      </c>
      <c r="J3" s="315">
        <v>78.7</v>
      </c>
      <c r="K3" s="314" t="s">
        <v>66</v>
      </c>
      <c r="L3" s="315">
        <v>6.2999999999999972</v>
      </c>
    </row>
    <row r="4" spans="1:13">
      <c r="B4" s="313" t="s">
        <v>54</v>
      </c>
      <c r="C4" s="314">
        <v>75.900000000000006</v>
      </c>
      <c r="D4" s="314" t="s">
        <v>63</v>
      </c>
      <c r="E4" s="316">
        <v>84.4</v>
      </c>
      <c r="F4" s="314" t="s">
        <v>70</v>
      </c>
      <c r="G4" s="314">
        <v>8.5</v>
      </c>
      <c r="H4" s="315">
        <v>73.599999999999994</v>
      </c>
      <c r="I4" s="314" t="s">
        <v>60</v>
      </c>
      <c r="J4" s="315">
        <v>80.099999999999994</v>
      </c>
      <c r="K4" s="314" t="s">
        <v>67</v>
      </c>
      <c r="L4" s="315">
        <v>6.5</v>
      </c>
    </row>
    <row r="5" spans="1:13">
      <c r="B5" s="317" t="s">
        <v>55</v>
      </c>
      <c r="C5" s="318">
        <v>77.900000000000006</v>
      </c>
      <c r="D5" s="318" t="s">
        <v>64</v>
      </c>
      <c r="E5" s="319">
        <v>85.2</v>
      </c>
      <c r="F5" s="318" t="s">
        <v>71</v>
      </c>
      <c r="G5" s="318">
        <v>7.2999999999999972</v>
      </c>
      <c r="H5" s="320">
        <v>74.400000000000006</v>
      </c>
      <c r="I5" s="318" t="s">
        <v>61</v>
      </c>
      <c r="J5" s="320">
        <v>81.400000000000006</v>
      </c>
      <c r="K5" s="318" t="s">
        <v>68</v>
      </c>
      <c r="L5" s="321">
        <v>7</v>
      </c>
    </row>
    <row r="6" spans="1:13">
      <c r="B6" s="3" t="s">
        <v>56</v>
      </c>
    </row>
    <row r="7" spans="1:13">
      <c r="B7" s="4" t="s">
        <v>73</v>
      </c>
    </row>
    <row r="8" spans="1:13">
      <c r="B8" s="4" t="s">
        <v>74</v>
      </c>
    </row>
    <row r="9" spans="1:13">
      <c r="B9" s="4" t="s">
        <v>72</v>
      </c>
    </row>
    <row r="10" spans="1:13">
      <c r="B10" s="4" t="s">
        <v>115</v>
      </c>
    </row>
    <row r="11" spans="1:13">
      <c r="B11" s="4" t="s">
        <v>263</v>
      </c>
    </row>
  </sheetData>
  <hyperlinks>
    <hyperlink ref="A1" location="Index!A1" display="Index" xr:uid="{A9D9B4AC-B1BB-4459-A0A3-3FA83D9D992F}"/>
  </hyperlinks>
  <pageMargins left="0.7" right="0.7" top="0.75" bottom="0.75" header="0.3" footer="0.3"/>
  <pageSetup paperSize="9" scale="78" orientation="landscape" r:id="rId1"/>
  <headerFooter>
    <oddFooter>&amp;L&amp;1#&amp;"Arial"&amp;11&amp;KA80000PROTECTED: CABINET-IN-CONFIDENCE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01002-BB20-4DBE-90B2-E913FAFDF20D}">
  <dimension ref="A1:J8"/>
  <sheetViews>
    <sheetView showGridLines="0" zoomScaleNormal="100" zoomScaleSheetLayoutView="190" workbookViewId="0">
      <selection activeCell="C28" sqref="C28"/>
    </sheetView>
  </sheetViews>
  <sheetFormatPr defaultRowHeight="14.5"/>
  <cols>
    <col min="1" max="1" width="7.1796875" customWidth="1"/>
    <col min="3" max="3" width="18.1796875" customWidth="1"/>
    <col min="4" max="4" width="20.453125" customWidth="1"/>
    <col min="5" max="5" width="16.26953125" customWidth="1"/>
    <col min="6" max="6" width="13.453125" customWidth="1"/>
    <col min="9" max="9" width="7.453125" customWidth="1"/>
  </cols>
  <sheetData>
    <row r="1" spans="1:10" ht="15" thickBot="1">
      <c r="A1" s="2" t="s">
        <v>0</v>
      </c>
      <c r="B1" s="35" t="s">
        <v>383</v>
      </c>
    </row>
    <row r="2" spans="1:10" ht="60" thickBot="1">
      <c r="B2" s="286" t="s">
        <v>50</v>
      </c>
      <c r="C2" s="310" t="s">
        <v>178</v>
      </c>
      <c r="D2" s="310" t="s">
        <v>179</v>
      </c>
      <c r="E2" s="310" t="s">
        <v>368</v>
      </c>
      <c r="F2" s="310" t="s">
        <v>180</v>
      </c>
    </row>
    <row r="3" spans="1:10">
      <c r="B3" s="287">
        <v>2006</v>
      </c>
      <c r="C3" s="288">
        <v>1243</v>
      </c>
      <c r="D3" s="289">
        <v>5.0000000000000001E-3</v>
      </c>
      <c r="E3" s="290">
        <v>6.0000000000000001E-3</v>
      </c>
      <c r="F3" s="290">
        <v>1E-3</v>
      </c>
    </row>
    <row r="4" spans="1:10">
      <c r="B4" s="287">
        <v>2011</v>
      </c>
      <c r="C4" s="288">
        <v>1775</v>
      </c>
      <c r="D4" s="289">
        <v>6.0000000000000001E-3</v>
      </c>
      <c r="E4" s="290">
        <v>7.0000000000000001E-3</v>
      </c>
      <c r="F4" s="290">
        <v>1E-3</v>
      </c>
    </row>
    <row r="5" spans="1:10" ht="15" thickBot="1">
      <c r="B5" s="291">
        <v>2016</v>
      </c>
      <c r="C5" s="292">
        <v>2213</v>
      </c>
      <c r="D5" s="293">
        <v>6.0000000000000001E-3</v>
      </c>
      <c r="E5" s="294">
        <v>8.0000000000000002E-3</v>
      </c>
      <c r="F5" s="294">
        <v>2E-3</v>
      </c>
      <c r="I5" s="50"/>
      <c r="J5" s="51"/>
    </row>
    <row r="6" spans="1:10">
      <c r="B6" s="3" t="s">
        <v>353</v>
      </c>
    </row>
    <row r="7" spans="1:10">
      <c r="B7" s="346" t="s">
        <v>352</v>
      </c>
    </row>
    <row r="8" spans="1:10">
      <c r="B8" s="3" t="s">
        <v>369</v>
      </c>
    </row>
  </sheetData>
  <hyperlinks>
    <hyperlink ref="A1" location="Index!A1" display="Index" xr:uid="{DBDE7C8A-A955-415A-BEC4-499D92300A3E}"/>
  </hyperlinks>
  <pageMargins left="0.7" right="0.7" top="0.75" bottom="0.75" header="0.3" footer="0.3"/>
  <pageSetup paperSize="9" orientation="landscape" r:id="rId1"/>
  <headerFooter>
    <oddFooter>&amp;L&amp;1#&amp;"Arial"&amp;11&amp;KA80000PROTECTED: CABINET-IN-CONFIDENCE</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6B96E-1C88-4EC7-AC6A-A678383F4762}">
  <sheetPr>
    <pageSetUpPr fitToPage="1"/>
  </sheetPr>
  <dimension ref="A1:N7"/>
  <sheetViews>
    <sheetView showGridLines="0" zoomScaleNormal="100" zoomScaleSheetLayoutView="265" workbookViewId="0">
      <selection activeCell="C28" sqref="C28"/>
    </sheetView>
  </sheetViews>
  <sheetFormatPr defaultRowHeight="14.5"/>
  <cols>
    <col min="3" max="3" width="10.453125" bestFit="1" customWidth="1"/>
    <col min="4" max="4" width="14.7265625" bestFit="1" customWidth="1"/>
    <col min="6" max="6" width="10.453125" bestFit="1" customWidth="1"/>
  </cols>
  <sheetData>
    <row r="1" spans="1:14" ht="27" customHeight="1" thickBot="1">
      <c r="A1" s="2" t="s">
        <v>0</v>
      </c>
      <c r="B1" s="383" t="s">
        <v>339</v>
      </c>
      <c r="C1" s="383"/>
      <c r="D1" s="383"/>
      <c r="E1" s="383"/>
      <c r="F1" s="383"/>
      <c r="G1" s="383"/>
      <c r="H1" s="383"/>
      <c r="I1" s="383"/>
      <c r="J1" s="383"/>
      <c r="K1" s="383"/>
      <c r="L1" s="383"/>
      <c r="M1" s="383"/>
      <c r="N1" s="383"/>
    </row>
    <row r="2" spans="1:14" ht="15" thickBot="1">
      <c r="B2" s="295" t="s">
        <v>50</v>
      </c>
      <c r="C2" s="295" t="s">
        <v>80</v>
      </c>
      <c r="D2" s="295" t="s">
        <v>88</v>
      </c>
      <c r="E2" s="295" t="s">
        <v>110</v>
      </c>
      <c r="F2" s="295" t="s">
        <v>124</v>
      </c>
    </row>
    <row r="3" spans="1:14">
      <c r="B3" s="296" t="s">
        <v>92</v>
      </c>
      <c r="C3" s="345">
        <v>0.315</v>
      </c>
      <c r="D3" s="345">
        <v>0.113</v>
      </c>
      <c r="E3" s="345">
        <v>0.20200000000000001</v>
      </c>
      <c r="F3" s="306">
        <v>2.79</v>
      </c>
    </row>
    <row r="4" spans="1:14" ht="15" thickBot="1">
      <c r="B4" s="297" t="s">
        <v>95</v>
      </c>
      <c r="C4" s="309">
        <v>0.35799999999999998</v>
      </c>
      <c r="D4" s="309">
        <v>0.14000000000000001</v>
      </c>
      <c r="E4" s="309">
        <v>0.218</v>
      </c>
      <c r="F4" s="308">
        <v>2.56</v>
      </c>
    </row>
    <row r="5" spans="1:14" s="3" customFormat="1" ht="15" customHeight="1">
      <c r="B5" s="3" t="s">
        <v>210</v>
      </c>
    </row>
    <row r="6" spans="1:14" s="3" customFormat="1" ht="15" customHeight="1">
      <c r="B6" s="3" t="s">
        <v>211</v>
      </c>
    </row>
    <row r="7" spans="1:14" ht="15" customHeight="1">
      <c r="B7" s="177" t="s">
        <v>338</v>
      </c>
    </row>
  </sheetData>
  <mergeCells count="1">
    <mergeCell ref="B1:N1"/>
  </mergeCells>
  <hyperlinks>
    <hyperlink ref="A1" location="Index!A1" display="Index" xr:uid="{BE7C028E-B647-4430-A965-8B9948F97D19}"/>
  </hyperlinks>
  <pageMargins left="0.7" right="0.7" top="0.75" bottom="0.75" header="0.3" footer="0.3"/>
  <pageSetup paperSize="9" scale="96" orientation="landscape" r:id="rId1"/>
  <headerFooter>
    <oddFooter>&amp;L&amp;1#&amp;"Arial"&amp;11&amp;KA80000PROTECTED: CABINET-IN-CONFIDENCE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D93D3-4545-4260-A208-D8E16B14E72D}">
  <sheetPr>
    <pageSetUpPr fitToPage="1"/>
  </sheetPr>
  <dimension ref="A1:I27"/>
  <sheetViews>
    <sheetView showGridLines="0" zoomScaleNormal="100" zoomScaleSheetLayoutView="160" workbookViewId="0">
      <selection activeCell="P33" sqref="P33"/>
    </sheetView>
  </sheetViews>
  <sheetFormatPr defaultRowHeight="14.5"/>
  <cols>
    <col min="1" max="1" width="7.54296875" customWidth="1"/>
    <col min="3" max="3" width="11.7265625" customWidth="1"/>
    <col min="4" max="4" width="15.453125" customWidth="1"/>
    <col min="5" max="5" width="12.54296875" customWidth="1"/>
    <col min="6" max="6" width="13.54296875" customWidth="1"/>
    <col min="7" max="7" width="14.26953125" customWidth="1"/>
    <col min="8" max="8" width="9.26953125" customWidth="1"/>
    <col min="9" max="9" width="11" customWidth="1"/>
    <col min="13" max="13" width="11.7265625" customWidth="1"/>
  </cols>
  <sheetData>
    <row r="1" spans="1:9" ht="15" thickBot="1">
      <c r="A1" s="2" t="s">
        <v>0</v>
      </c>
      <c r="B1" s="46" t="s">
        <v>183</v>
      </c>
      <c r="C1" s="43"/>
      <c r="D1" s="44"/>
      <c r="E1" s="43"/>
      <c r="F1" s="43"/>
      <c r="G1" s="43"/>
      <c r="H1" s="45"/>
      <c r="I1" s="45"/>
    </row>
    <row r="2" spans="1:9" ht="26.5" thickBot="1">
      <c r="B2" s="46" t="s">
        <v>50</v>
      </c>
      <c r="C2" s="65" t="s">
        <v>182</v>
      </c>
      <c r="D2" s="66" t="s">
        <v>357</v>
      </c>
      <c r="E2" s="65" t="s">
        <v>147</v>
      </c>
      <c r="F2" s="65" t="s">
        <v>181</v>
      </c>
      <c r="G2" s="65" t="s">
        <v>351</v>
      </c>
      <c r="H2" s="67" t="s">
        <v>110</v>
      </c>
      <c r="I2" s="67" t="s">
        <v>90</v>
      </c>
    </row>
    <row r="3" spans="1:9">
      <c r="B3" s="61" t="s">
        <v>98</v>
      </c>
      <c r="C3" s="298">
        <v>58</v>
      </c>
      <c r="D3" s="299">
        <v>2313</v>
      </c>
      <c r="E3" s="298">
        <v>32</v>
      </c>
      <c r="F3" s="298">
        <v>10.199999999999999</v>
      </c>
      <c r="G3" s="298">
        <v>3.7</v>
      </c>
      <c r="H3" s="62">
        <v>6.5</v>
      </c>
      <c r="I3" s="62">
        <v>2.8</v>
      </c>
    </row>
    <row r="4" spans="1:9">
      <c r="B4" s="61" t="s">
        <v>99</v>
      </c>
      <c r="C4" s="298">
        <v>65</v>
      </c>
      <c r="D4" s="299">
        <v>2300</v>
      </c>
      <c r="E4" s="298">
        <v>28</v>
      </c>
      <c r="F4" s="300">
        <v>11.4</v>
      </c>
      <c r="G4" s="300">
        <v>3.6</v>
      </c>
      <c r="H4" s="83">
        <v>7.8</v>
      </c>
      <c r="I4" s="83">
        <v>3.2</v>
      </c>
    </row>
    <row r="5" spans="1:9">
      <c r="B5" s="61" t="s">
        <v>100</v>
      </c>
      <c r="C5" s="298">
        <v>66</v>
      </c>
      <c r="D5" s="299">
        <v>2309</v>
      </c>
      <c r="E5" s="298">
        <v>24</v>
      </c>
      <c r="F5" s="300">
        <v>8.9</v>
      </c>
      <c r="G5" s="300">
        <v>3.4</v>
      </c>
      <c r="H5" s="83">
        <v>5.5</v>
      </c>
      <c r="I5" s="83">
        <v>2.6</v>
      </c>
    </row>
    <row r="6" spans="1:9">
      <c r="B6" s="63" t="s">
        <v>101</v>
      </c>
      <c r="C6" s="298">
        <v>71</v>
      </c>
      <c r="D6" s="299">
        <v>2530</v>
      </c>
      <c r="E6" s="298">
        <v>21</v>
      </c>
      <c r="F6" s="300">
        <v>9.6</v>
      </c>
      <c r="G6" s="300">
        <v>3.7</v>
      </c>
      <c r="H6" s="83">
        <v>5.9</v>
      </c>
      <c r="I6" s="83">
        <v>2.6</v>
      </c>
    </row>
    <row r="7" spans="1:9">
      <c r="B7" s="63" t="s">
        <v>102</v>
      </c>
      <c r="C7" s="298">
        <v>94</v>
      </c>
      <c r="D7" s="299">
        <v>2878</v>
      </c>
      <c r="E7" s="298">
        <v>24</v>
      </c>
      <c r="F7" s="300">
        <v>12.7</v>
      </c>
      <c r="G7" s="300">
        <v>4.2</v>
      </c>
      <c r="H7" s="83">
        <v>8.5</v>
      </c>
      <c r="I7" s="83">
        <v>3</v>
      </c>
    </row>
    <row r="8" spans="1:9">
      <c r="B8" s="63" t="s">
        <v>103</v>
      </c>
      <c r="C8" s="298">
        <v>99</v>
      </c>
      <c r="D8" s="299">
        <v>2992</v>
      </c>
      <c r="E8" s="298">
        <v>32</v>
      </c>
      <c r="F8" s="300">
        <v>13.4</v>
      </c>
      <c r="G8" s="300">
        <v>4.4000000000000004</v>
      </c>
      <c r="H8" s="83">
        <v>9</v>
      </c>
      <c r="I8" s="83">
        <v>3</v>
      </c>
    </row>
    <row r="9" spans="1:9">
      <c r="B9" s="63" t="s">
        <v>95</v>
      </c>
      <c r="C9" s="298">
        <v>112</v>
      </c>
      <c r="D9" s="299">
        <v>3093</v>
      </c>
      <c r="E9" s="298">
        <v>47</v>
      </c>
      <c r="F9" s="300">
        <v>15.1</v>
      </c>
      <c r="G9" s="300">
        <v>4.5999999999999996</v>
      </c>
      <c r="H9" s="83">
        <v>10.5</v>
      </c>
      <c r="I9" s="83">
        <v>3.3</v>
      </c>
    </row>
    <row r="10" spans="1:9">
      <c r="B10" s="63" t="s">
        <v>104</v>
      </c>
      <c r="C10" s="298">
        <v>133</v>
      </c>
      <c r="D10" s="299">
        <v>3161</v>
      </c>
      <c r="E10" s="298">
        <v>35</v>
      </c>
      <c r="F10" s="300">
        <v>15</v>
      </c>
      <c r="G10" s="300">
        <v>4.4000000000000004</v>
      </c>
      <c r="H10" s="83">
        <v>10.6</v>
      </c>
      <c r="I10" s="83">
        <v>3.4</v>
      </c>
    </row>
    <row r="11" spans="1:9">
      <c r="B11" s="63" t="s">
        <v>105</v>
      </c>
      <c r="C11" s="298">
        <v>128</v>
      </c>
      <c r="D11" s="299">
        <v>3478</v>
      </c>
      <c r="E11" s="298">
        <v>35</v>
      </c>
      <c r="F11" s="300">
        <v>14.4</v>
      </c>
      <c r="G11" s="300">
        <v>4.8</v>
      </c>
      <c r="H11" s="83">
        <v>9.6</v>
      </c>
      <c r="I11" s="83">
        <v>3</v>
      </c>
    </row>
    <row r="12" spans="1:9" ht="15" thickBot="1">
      <c r="B12" s="60" t="s">
        <v>106</v>
      </c>
      <c r="C12" s="301">
        <v>147</v>
      </c>
      <c r="D12" s="302">
        <v>3449</v>
      </c>
      <c r="E12" s="301">
        <v>29</v>
      </c>
      <c r="F12" s="303">
        <v>16.600000000000001</v>
      </c>
      <c r="G12" s="303">
        <v>4.8</v>
      </c>
      <c r="H12" s="84">
        <v>11.8</v>
      </c>
      <c r="I12" s="84">
        <v>3.5</v>
      </c>
    </row>
    <row r="13" spans="1:9">
      <c r="B13" s="33" t="s">
        <v>116</v>
      </c>
      <c r="C13" s="57"/>
      <c r="D13" s="58"/>
      <c r="E13" s="57"/>
      <c r="F13" s="57"/>
      <c r="G13" s="57"/>
      <c r="H13" s="59"/>
      <c r="I13" s="59"/>
    </row>
    <row r="15" spans="1:9" ht="15" thickBot="1">
      <c r="B15" s="46" t="s">
        <v>184</v>
      </c>
      <c r="C15" s="43"/>
      <c r="D15" s="44"/>
      <c r="E15" s="43"/>
      <c r="F15" s="43"/>
      <c r="G15" s="43"/>
      <c r="H15" s="45"/>
      <c r="I15" s="45"/>
    </row>
    <row r="16" spans="1:9" ht="26.5" thickBot="1">
      <c r="B16" s="46" t="s">
        <v>50</v>
      </c>
      <c r="C16" s="65" t="s">
        <v>182</v>
      </c>
      <c r="D16" s="66" t="s">
        <v>357</v>
      </c>
      <c r="E16" s="65" t="s">
        <v>147</v>
      </c>
      <c r="F16" s="65" t="s">
        <v>181</v>
      </c>
      <c r="G16" s="65" t="s">
        <v>351</v>
      </c>
      <c r="H16" s="67" t="s">
        <v>110</v>
      </c>
      <c r="I16" s="67" t="s">
        <v>90</v>
      </c>
    </row>
    <row r="17" spans="2:9">
      <c r="B17" s="61" t="s">
        <v>98</v>
      </c>
      <c r="C17" s="62">
        <v>159</v>
      </c>
      <c r="D17" s="68">
        <v>6617</v>
      </c>
      <c r="E17" s="62">
        <v>87</v>
      </c>
      <c r="F17" s="83">
        <v>5.3</v>
      </c>
      <c r="G17" s="83">
        <v>1.4</v>
      </c>
      <c r="H17" s="83">
        <v>3.9</v>
      </c>
      <c r="I17" s="83">
        <v>3.8</v>
      </c>
    </row>
    <row r="18" spans="2:9">
      <c r="B18" s="61" t="s">
        <v>99</v>
      </c>
      <c r="C18" s="62">
        <v>133</v>
      </c>
      <c r="D18" s="68">
        <v>6758</v>
      </c>
      <c r="E18" s="62">
        <v>88</v>
      </c>
      <c r="F18" s="83">
        <v>4.4000000000000004</v>
      </c>
      <c r="G18" s="83">
        <v>1.5</v>
      </c>
      <c r="H18" s="83">
        <v>2.9</v>
      </c>
      <c r="I18" s="83">
        <v>2.9</v>
      </c>
    </row>
    <row r="19" spans="2:9">
      <c r="B19" s="61" t="s">
        <v>100</v>
      </c>
      <c r="C19" s="62">
        <v>174</v>
      </c>
      <c r="D19" s="68">
        <v>6414</v>
      </c>
      <c r="E19" s="62">
        <v>72</v>
      </c>
      <c r="F19" s="83">
        <v>4.5999999999999996</v>
      </c>
      <c r="G19" s="83">
        <v>1.3</v>
      </c>
      <c r="H19" s="83">
        <v>3.3</v>
      </c>
      <c r="I19" s="83">
        <v>3.5</v>
      </c>
    </row>
    <row r="20" spans="2:9">
      <c r="B20" s="63" t="s">
        <v>101</v>
      </c>
      <c r="C20" s="62">
        <v>187</v>
      </c>
      <c r="D20" s="68">
        <v>7093</v>
      </c>
      <c r="E20" s="62">
        <v>69</v>
      </c>
      <c r="F20" s="83">
        <v>4.9000000000000004</v>
      </c>
      <c r="G20" s="83">
        <v>1.4</v>
      </c>
      <c r="H20" s="83">
        <v>3.5</v>
      </c>
      <c r="I20" s="83">
        <v>3.5</v>
      </c>
    </row>
    <row r="21" spans="2:9">
      <c r="B21" s="63" t="s">
        <v>102</v>
      </c>
      <c r="C21" s="62">
        <v>242</v>
      </c>
      <c r="D21" s="68">
        <v>7523</v>
      </c>
      <c r="E21" s="62">
        <v>107</v>
      </c>
      <c r="F21" s="83">
        <v>6.4</v>
      </c>
      <c r="G21" s="83">
        <v>1.5</v>
      </c>
      <c r="H21" s="83">
        <v>4.9000000000000004</v>
      </c>
      <c r="I21" s="83">
        <v>4.3</v>
      </c>
    </row>
    <row r="22" spans="2:9">
      <c r="B22" s="63" t="s">
        <v>103</v>
      </c>
      <c r="C22" s="62">
        <v>248</v>
      </c>
      <c r="D22" s="68">
        <v>8392</v>
      </c>
      <c r="E22" s="62">
        <v>96</v>
      </c>
      <c r="F22" s="83">
        <v>6.5</v>
      </c>
      <c r="G22" s="83">
        <v>1.7</v>
      </c>
      <c r="H22" s="83">
        <v>4.8</v>
      </c>
      <c r="I22" s="83">
        <v>3.8</v>
      </c>
    </row>
    <row r="23" spans="2:9">
      <c r="B23" s="63" t="s">
        <v>95</v>
      </c>
      <c r="C23" s="62">
        <v>267</v>
      </c>
      <c r="D23" s="68">
        <v>8518</v>
      </c>
      <c r="E23" s="62">
        <v>134</v>
      </c>
      <c r="F23" s="83">
        <v>7</v>
      </c>
      <c r="G23" s="83">
        <v>1.7</v>
      </c>
      <c r="H23" s="83">
        <v>5.3</v>
      </c>
      <c r="I23" s="83">
        <v>4.0999999999999996</v>
      </c>
    </row>
    <row r="24" spans="2:9">
      <c r="B24" s="63" t="s">
        <v>104</v>
      </c>
      <c r="C24" s="62">
        <v>297</v>
      </c>
      <c r="D24" s="68">
        <v>8713</v>
      </c>
      <c r="E24" s="62">
        <v>119</v>
      </c>
      <c r="F24" s="83">
        <v>6.4</v>
      </c>
      <c r="G24" s="83">
        <v>1.6</v>
      </c>
      <c r="H24" s="83">
        <v>4.8</v>
      </c>
      <c r="I24" s="83">
        <v>4</v>
      </c>
    </row>
    <row r="25" spans="2:9">
      <c r="B25" s="63" t="s">
        <v>105</v>
      </c>
      <c r="C25" s="62">
        <v>273</v>
      </c>
      <c r="D25" s="68">
        <v>9372</v>
      </c>
      <c r="E25" s="62">
        <v>110</v>
      </c>
      <c r="F25" s="83">
        <v>5.9</v>
      </c>
      <c r="G25" s="83">
        <v>1.7</v>
      </c>
      <c r="H25" s="83">
        <v>4.2</v>
      </c>
      <c r="I25" s="83">
        <v>3.5</v>
      </c>
    </row>
    <row r="26" spans="2:9" ht="15" thickBot="1">
      <c r="B26" s="60" t="s">
        <v>106</v>
      </c>
      <c r="C26" s="64">
        <v>349</v>
      </c>
      <c r="D26" s="69">
        <v>9004</v>
      </c>
      <c r="E26" s="64">
        <v>116</v>
      </c>
      <c r="F26" s="84">
        <v>7.5</v>
      </c>
      <c r="G26" s="84">
        <v>1.6</v>
      </c>
      <c r="H26" s="84">
        <v>5.9</v>
      </c>
      <c r="I26" s="84">
        <v>4.7</v>
      </c>
    </row>
    <row r="27" spans="2:9">
      <c r="B27" s="33" t="s">
        <v>116</v>
      </c>
    </row>
  </sheetData>
  <hyperlinks>
    <hyperlink ref="A1" location="Index!A1" display="Index" xr:uid="{1AC17C20-5CCC-4890-BDF4-A994FA12DBA5}"/>
  </hyperlinks>
  <pageMargins left="0.7" right="0.7" top="0.75" bottom="0.75" header="0.3" footer="0.3"/>
  <pageSetup paperSize="9" scale="91" orientation="landscape" r:id="rId1"/>
  <headerFooter>
    <oddFooter>&amp;L&amp;1#&amp;"Arial"&amp;11&amp;KA80000PROTECTED: CABINET-IN-CONFIDENCE</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C9639-8189-432E-AE91-6B650540F4C3}">
  <dimension ref="A1:K6"/>
  <sheetViews>
    <sheetView showGridLines="0" zoomScaleNormal="100" zoomScaleSheetLayoutView="220" workbookViewId="0">
      <selection activeCell="C28" sqref="C28"/>
    </sheetView>
  </sheetViews>
  <sheetFormatPr defaultRowHeight="14.5"/>
  <cols>
    <col min="3" max="3" width="10.453125" bestFit="1" customWidth="1"/>
    <col min="4" max="4" width="14.7265625" bestFit="1" customWidth="1"/>
    <col min="6" max="6" width="10.453125" bestFit="1" customWidth="1"/>
  </cols>
  <sheetData>
    <row r="1" spans="1:11" ht="25.5" customHeight="1" thickBot="1">
      <c r="A1" s="2" t="s">
        <v>0</v>
      </c>
      <c r="B1" s="383" t="s">
        <v>186</v>
      </c>
      <c r="C1" s="383"/>
      <c r="D1" s="383"/>
      <c r="E1" s="383"/>
      <c r="F1" s="383"/>
      <c r="G1" s="383"/>
      <c r="H1" s="383"/>
      <c r="I1" s="383"/>
      <c r="J1" s="383"/>
      <c r="K1" s="383"/>
    </row>
    <row r="2" spans="1:11" ht="15" thickBot="1">
      <c r="B2" s="304" t="s">
        <v>50</v>
      </c>
      <c r="C2" s="295" t="s">
        <v>80</v>
      </c>
      <c r="D2" s="295" t="s">
        <v>88</v>
      </c>
      <c r="E2" s="295" t="s">
        <v>110</v>
      </c>
      <c r="F2" s="295" t="s">
        <v>124</v>
      </c>
    </row>
    <row r="3" spans="1:11">
      <c r="B3" s="305" t="s">
        <v>185</v>
      </c>
      <c r="C3" s="289">
        <v>0.90800000000000003</v>
      </c>
      <c r="D3" s="289">
        <v>0.93799999999999994</v>
      </c>
      <c r="E3" s="289">
        <v>-0.03</v>
      </c>
      <c r="F3" s="306">
        <v>0.97</v>
      </c>
    </row>
    <row r="4" spans="1:11" ht="15" thickBot="1">
      <c r="B4" s="307" t="s">
        <v>95</v>
      </c>
      <c r="C4" s="293">
        <v>0.92600000000000005</v>
      </c>
      <c r="D4" s="293">
        <v>0.96</v>
      </c>
      <c r="E4" s="293">
        <v>-3.4000000000000002E-2</v>
      </c>
      <c r="F4" s="308">
        <v>0.96</v>
      </c>
    </row>
    <row r="5" spans="1:11">
      <c r="B5" s="3" t="s">
        <v>207</v>
      </c>
      <c r="C5" s="52"/>
      <c r="D5" s="52"/>
      <c r="E5" s="52"/>
      <c r="F5" s="52"/>
    </row>
    <row r="6" spans="1:11">
      <c r="B6" s="3" t="s">
        <v>364</v>
      </c>
      <c r="C6" s="52"/>
      <c r="D6" s="52"/>
      <c r="E6" s="52"/>
      <c r="F6" s="52"/>
    </row>
  </sheetData>
  <mergeCells count="1">
    <mergeCell ref="B1:K1"/>
  </mergeCells>
  <hyperlinks>
    <hyperlink ref="A1" location="Index!A1" display="Index" xr:uid="{FB192E5F-EA49-4F8B-8D2F-7B96D7058E7A}"/>
  </hyperlinks>
  <pageMargins left="0.7" right="0.7" top="0.75" bottom="0.75" header="0.3" footer="0.3"/>
  <pageSetup paperSize="9" orientation="landscape" r:id="rId1"/>
  <headerFooter>
    <oddFooter>&amp;L&amp;1#&amp;"Arial"&amp;11&amp;KA80000PROTECTED: CABINET-IN-CONFIDENCE</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866C-9914-4509-B785-5F4ECED08ACF}">
  <sheetPr>
    <pageSetUpPr fitToPage="1"/>
  </sheetPr>
  <dimension ref="A1:F6"/>
  <sheetViews>
    <sheetView showGridLines="0" zoomScaleNormal="100" zoomScaleSheetLayoutView="235" workbookViewId="0">
      <selection activeCell="C28" sqref="C28"/>
    </sheetView>
  </sheetViews>
  <sheetFormatPr defaultRowHeight="14.5"/>
  <cols>
    <col min="1" max="1" width="6.26953125" customWidth="1"/>
    <col min="3" max="3" width="14.81640625" customWidth="1"/>
    <col min="4" max="4" width="12.54296875" bestFit="1" customWidth="1"/>
  </cols>
  <sheetData>
    <row r="1" spans="1:6" ht="15" thickBot="1">
      <c r="A1" s="2" t="s">
        <v>0</v>
      </c>
      <c r="B1" s="311" t="s">
        <v>193</v>
      </c>
    </row>
    <row r="2" spans="1:6" ht="35" thickBot="1">
      <c r="B2" s="304" t="s">
        <v>50</v>
      </c>
      <c r="C2" s="310" t="s">
        <v>195</v>
      </c>
      <c r="D2" s="295" t="s">
        <v>194</v>
      </c>
      <c r="E2" s="295" t="s">
        <v>110</v>
      </c>
      <c r="F2" s="295" t="s">
        <v>124</v>
      </c>
    </row>
    <row r="3" spans="1:6" ht="15" thickBot="1">
      <c r="B3" s="307" t="s">
        <v>95</v>
      </c>
      <c r="C3" s="309">
        <v>0.90200000000000002</v>
      </c>
      <c r="D3" s="293">
        <v>0.92700000000000005</v>
      </c>
      <c r="E3" s="293">
        <f>C3-D3</f>
        <v>-2.5000000000000022E-2</v>
      </c>
      <c r="F3" s="308">
        <f>C3/D3</f>
        <v>0.97303128371089531</v>
      </c>
    </row>
    <row r="4" spans="1:6">
      <c r="B4" s="3" t="s">
        <v>196</v>
      </c>
      <c r="C4" s="3"/>
      <c r="D4" s="3"/>
      <c r="E4" s="3"/>
      <c r="F4" s="3"/>
    </row>
    <row r="5" spans="1:6">
      <c r="B5" s="3" t="s">
        <v>271</v>
      </c>
      <c r="C5" s="3"/>
      <c r="D5" s="3"/>
      <c r="E5" s="3"/>
      <c r="F5" s="3"/>
    </row>
    <row r="6" spans="1:6">
      <c r="B6" s="3" t="s">
        <v>192</v>
      </c>
      <c r="C6" s="3"/>
      <c r="D6" s="3"/>
      <c r="E6" s="3"/>
      <c r="F6" s="3"/>
    </row>
  </sheetData>
  <hyperlinks>
    <hyperlink ref="A1" location="Index!A1" display="Index" xr:uid="{643F8850-2F58-41F1-8759-E2FF67F1009C}"/>
  </hyperlinks>
  <pageMargins left="0.25" right="0.25" top="0.75" bottom="0.75" header="0.3" footer="0.3"/>
  <pageSetup paperSize="9" scale="93" orientation="landscape" r:id="rId1"/>
  <headerFooter>
    <oddFooter>&amp;L&amp;1#&amp;"Arial"&amp;11&amp;KA80000PROTECTED: CABINET-IN-CONFIDENCE</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901B-54FA-4D2A-887A-F70A1EE5497F}">
  <dimension ref="A1:M17"/>
  <sheetViews>
    <sheetView showGridLines="0" zoomScaleNormal="100" zoomScaleSheetLayoutView="190" workbookViewId="0">
      <selection activeCell="C28" sqref="C28"/>
    </sheetView>
  </sheetViews>
  <sheetFormatPr defaultRowHeight="14.5"/>
  <cols>
    <col min="3" max="3" width="11.7265625" customWidth="1"/>
    <col min="4" max="4" width="14.453125" customWidth="1"/>
  </cols>
  <sheetData>
    <row r="1" spans="1:13" ht="15.5" thickBot="1">
      <c r="A1" s="2" t="s">
        <v>0</v>
      </c>
      <c r="B1" s="46" t="s">
        <v>331</v>
      </c>
      <c r="C1" s="47"/>
      <c r="D1" s="47"/>
      <c r="E1" s="47"/>
      <c r="F1" s="47"/>
    </row>
    <row r="2" spans="1:13" ht="31.5" customHeight="1" thickBot="1">
      <c r="B2" s="173" t="s">
        <v>50</v>
      </c>
      <c r="C2" s="174" t="s">
        <v>190</v>
      </c>
      <c r="D2" s="174" t="s">
        <v>351</v>
      </c>
      <c r="E2" s="174" t="s">
        <v>110</v>
      </c>
      <c r="F2" s="174" t="s">
        <v>90</v>
      </c>
    </row>
    <row r="3" spans="1:13">
      <c r="B3" s="61" t="s">
        <v>187</v>
      </c>
      <c r="C3" s="83">
        <v>728</v>
      </c>
      <c r="D3" s="83">
        <v>359.1</v>
      </c>
      <c r="E3" s="83">
        <v>368.9</v>
      </c>
      <c r="F3" s="83">
        <v>2</v>
      </c>
    </row>
    <row r="4" spans="1:13">
      <c r="B4" s="61" t="s">
        <v>188</v>
      </c>
      <c r="C4" s="83">
        <v>796.7</v>
      </c>
      <c r="D4" s="83">
        <v>353</v>
      </c>
      <c r="E4" s="83">
        <v>443.7</v>
      </c>
      <c r="F4" s="83">
        <v>2.2999999999999998</v>
      </c>
    </row>
    <row r="5" spans="1:13">
      <c r="B5" s="61" t="s">
        <v>97</v>
      </c>
      <c r="C5" s="83">
        <v>783</v>
      </c>
      <c r="D5" s="83">
        <v>327.8</v>
      </c>
      <c r="E5" s="83">
        <v>455.2</v>
      </c>
      <c r="F5" s="83">
        <v>2.4</v>
      </c>
    </row>
    <row r="6" spans="1:13">
      <c r="B6" s="63" t="s">
        <v>98</v>
      </c>
      <c r="C6" s="83">
        <v>804.9</v>
      </c>
      <c r="D6" s="83">
        <v>313.3</v>
      </c>
      <c r="E6" s="83">
        <v>491.6</v>
      </c>
      <c r="F6" s="83">
        <v>2.6</v>
      </c>
    </row>
    <row r="7" spans="1:13">
      <c r="B7" s="63" t="s">
        <v>99</v>
      </c>
      <c r="C7" s="83">
        <v>765.2</v>
      </c>
      <c r="D7" s="83">
        <v>305.39999999999998</v>
      </c>
      <c r="E7" s="83">
        <v>459.8</v>
      </c>
      <c r="F7" s="83">
        <v>2.5</v>
      </c>
    </row>
    <row r="8" spans="1:13">
      <c r="B8" s="63" t="s">
        <v>100</v>
      </c>
      <c r="C8" s="83">
        <v>699.8</v>
      </c>
      <c r="D8" s="83">
        <v>312.10000000000002</v>
      </c>
      <c r="E8" s="83">
        <v>387.7</v>
      </c>
      <c r="F8" s="83">
        <v>2.2000000000000002</v>
      </c>
    </row>
    <row r="9" spans="1:13">
      <c r="B9" s="63" t="s">
        <v>332</v>
      </c>
      <c r="C9" s="83" t="s">
        <v>189</v>
      </c>
      <c r="D9" s="83" t="s">
        <v>189</v>
      </c>
      <c r="E9" s="83" t="s">
        <v>189</v>
      </c>
      <c r="F9" s="83" t="s">
        <v>189</v>
      </c>
    </row>
    <row r="10" spans="1:13">
      <c r="B10" s="63" t="s">
        <v>333</v>
      </c>
      <c r="C10" s="83" t="s">
        <v>189</v>
      </c>
      <c r="D10" s="83" t="s">
        <v>189</v>
      </c>
      <c r="E10" s="83" t="s">
        <v>189</v>
      </c>
      <c r="F10" s="83" t="s">
        <v>189</v>
      </c>
    </row>
    <row r="11" spans="1:13">
      <c r="B11" s="63" t="s">
        <v>103</v>
      </c>
      <c r="C11" s="83">
        <v>707.3</v>
      </c>
      <c r="D11" s="83">
        <v>280.8</v>
      </c>
      <c r="E11" s="83">
        <v>426.5</v>
      </c>
      <c r="F11" s="83">
        <v>2.5</v>
      </c>
    </row>
    <row r="12" spans="1:13">
      <c r="B12" s="63" t="s">
        <v>95</v>
      </c>
      <c r="C12" s="83">
        <v>863.1</v>
      </c>
      <c r="D12" s="83">
        <v>279.39999999999998</v>
      </c>
      <c r="E12" s="83">
        <v>583.70000000000005</v>
      </c>
      <c r="F12" s="83">
        <v>3.1</v>
      </c>
    </row>
    <row r="13" spans="1:13">
      <c r="B13" s="63" t="s">
        <v>104</v>
      </c>
      <c r="C13" s="83">
        <v>858.8</v>
      </c>
      <c r="D13" s="83">
        <v>255.7</v>
      </c>
      <c r="E13" s="83">
        <v>603.1</v>
      </c>
      <c r="F13" s="83">
        <v>3.4</v>
      </c>
    </row>
    <row r="14" spans="1:13" ht="15" thickBot="1">
      <c r="B14" s="60" t="s">
        <v>105</v>
      </c>
      <c r="C14" s="84">
        <v>793.7</v>
      </c>
      <c r="D14" s="84">
        <v>215</v>
      </c>
      <c r="E14" s="84">
        <v>578.70000000000005</v>
      </c>
      <c r="F14" s="84">
        <v>3.7</v>
      </c>
    </row>
    <row r="15" spans="1:13">
      <c r="B15" s="176" t="s">
        <v>336</v>
      </c>
      <c r="C15" s="175"/>
      <c r="D15" s="175"/>
      <c r="E15" s="175"/>
      <c r="F15" s="175"/>
    </row>
    <row r="16" spans="1:13" ht="22.5" customHeight="1">
      <c r="B16" s="384" t="s">
        <v>334</v>
      </c>
      <c r="C16" s="384"/>
      <c r="D16" s="384"/>
      <c r="E16" s="384"/>
      <c r="F16" s="384"/>
      <c r="G16" s="384"/>
      <c r="H16" s="384"/>
      <c r="I16" s="384"/>
      <c r="J16" s="384"/>
      <c r="K16" s="384"/>
      <c r="L16" s="384"/>
      <c r="M16" s="384"/>
    </row>
    <row r="17" spans="2:2">
      <c r="B17" s="176" t="s">
        <v>335</v>
      </c>
    </row>
  </sheetData>
  <mergeCells count="1">
    <mergeCell ref="B16:M16"/>
  </mergeCells>
  <hyperlinks>
    <hyperlink ref="A1" location="Index!A1" display="Index" xr:uid="{96F9FE74-728C-4BD1-A9B0-D7BDD6F7D4BE}"/>
  </hyperlinks>
  <pageMargins left="0.7" right="0.7" top="0.75" bottom="0.75" header="0.3" footer="0.3"/>
  <pageSetup paperSize="9" scale="96" orientation="landscape" r:id="rId1"/>
  <headerFooter>
    <oddFooter>&amp;L&amp;1#&amp;"Arial"&amp;11&amp;KA80000PROTECTED: CABINET-IN-CONFIDENCE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4FC2D-CB9E-490A-B0D7-C0914D9FB705}">
  <dimension ref="A1:R16"/>
  <sheetViews>
    <sheetView showGridLines="0" zoomScaleNormal="100" zoomScaleSheetLayoutView="175" workbookViewId="0">
      <selection activeCell="C28" sqref="C28"/>
    </sheetView>
  </sheetViews>
  <sheetFormatPr defaultRowHeight="14.5"/>
  <cols>
    <col min="3" max="3" width="11.26953125" customWidth="1"/>
    <col min="4" max="4" width="17.26953125" customWidth="1"/>
    <col min="5" max="5" width="11.1796875" customWidth="1"/>
    <col min="6" max="6" width="2.7265625" customWidth="1"/>
    <col min="7" max="7" width="12.453125" customWidth="1"/>
    <col min="8" max="8" width="15.81640625" customWidth="1"/>
    <col min="9" max="9" width="10" customWidth="1"/>
    <col min="10" max="10" width="4.54296875" customWidth="1"/>
    <col min="11" max="11" width="10.81640625" customWidth="1"/>
    <col min="12" max="12" width="15.54296875" customWidth="1"/>
    <col min="13" max="13" width="10.54296875" customWidth="1"/>
    <col min="14" max="14" width="3" customWidth="1"/>
    <col min="17" max="17" width="12.81640625" customWidth="1"/>
  </cols>
  <sheetData>
    <row r="1" spans="1:18" ht="15">
      <c r="A1" s="2" t="s">
        <v>0</v>
      </c>
      <c r="B1" s="188" t="s">
        <v>372</v>
      </c>
      <c r="C1" s="9"/>
      <c r="D1" s="9"/>
      <c r="E1" s="9"/>
      <c r="F1" s="9"/>
      <c r="G1" s="9"/>
      <c r="H1" s="9"/>
      <c r="I1" s="9"/>
      <c r="J1" s="9"/>
      <c r="K1" s="9"/>
      <c r="L1" s="9"/>
      <c r="M1" s="9"/>
      <c r="N1" s="9"/>
      <c r="Q1" s="2"/>
      <c r="R1" s="2"/>
    </row>
    <row r="2" spans="1:18">
      <c r="B2" s="322"/>
      <c r="C2" s="364" t="s">
        <v>75</v>
      </c>
      <c r="D2" s="364"/>
      <c r="E2" s="364"/>
      <c r="F2" s="323"/>
      <c r="G2" s="362" t="s">
        <v>77</v>
      </c>
      <c r="H2" s="362"/>
      <c r="I2" s="362"/>
      <c r="J2" s="323"/>
      <c r="K2" s="362" t="s">
        <v>78</v>
      </c>
      <c r="L2" s="362"/>
      <c r="M2" s="362"/>
      <c r="N2" s="323"/>
    </row>
    <row r="3" spans="1:18" ht="13.5" customHeight="1">
      <c r="B3" s="214"/>
      <c r="C3" s="354" t="s">
        <v>80</v>
      </c>
      <c r="D3" s="354" t="s">
        <v>88</v>
      </c>
      <c r="E3" s="354" t="s">
        <v>365</v>
      </c>
      <c r="F3" s="356"/>
      <c r="G3" s="354" t="s">
        <v>80</v>
      </c>
      <c r="H3" s="354" t="s">
        <v>88</v>
      </c>
      <c r="I3" s="355" t="s">
        <v>365</v>
      </c>
      <c r="J3" s="356"/>
      <c r="K3" s="354" t="s">
        <v>80</v>
      </c>
      <c r="L3" s="354" t="s">
        <v>88</v>
      </c>
      <c r="M3" s="355" t="s">
        <v>365</v>
      </c>
      <c r="N3" s="356"/>
    </row>
    <row r="4" spans="1:18">
      <c r="B4" s="324" t="s">
        <v>50</v>
      </c>
      <c r="C4" s="325" t="s">
        <v>76</v>
      </c>
      <c r="D4" s="325" t="s">
        <v>76</v>
      </c>
      <c r="E4" s="326"/>
      <c r="F4" s="326"/>
      <c r="G4" s="325" t="s">
        <v>76</v>
      </c>
      <c r="H4" s="325" t="s">
        <v>76</v>
      </c>
      <c r="I4" s="326"/>
      <c r="J4" s="326"/>
      <c r="K4" s="325" t="s">
        <v>76</v>
      </c>
      <c r="L4" s="325" t="s">
        <v>76</v>
      </c>
      <c r="M4" s="326"/>
      <c r="N4" s="326"/>
    </row>
    <row r="5" spans="1:18">
      <c r="B5" s="327" t="s">
        <v>91</v>
      </c>
      <c r="C5" s="328">
        <v>39.7402036417487</v>
      </c>
      <c r="D5" s="328">
        <v>59.229289878217301</v>
      </c>
      <c r="E5" s="329">
        <v>0.67095526087615509</v>
      </c>
      <c r="F5" s="330"/>
      <c r="G5" s="328">
        <v>30.4138877137915</v>
      </c>
      <c r="H5" s="328">
        <v>26.877949766519901</v>
      </c>
      <c r="I5" s="329">
        <v>1.1315553447337745</v>
      </c>
      <c r="J5" s="330"/>
      <c r="K5" s="328">
        <v>29.864234311983701</v>
      </c>
      <c r="L5" s="328">
        <v>13.8927859703098</v>
      </c>
      <c r="M5" s="329">
        <v>2.1496217084036564</v>
      </c>
      <c r="N5" s="330"/>
    </row>
    <row r="6" spans="1:18">
      <c r="B6" s="331">
        <v>2008</v>
      </c>
      <c r="C6" s="328">
        <v>43.564298928146997</v>
      </c>
      <c r="D6" s="328">
        <v>60.599632304152003</v>
      </c>
      <c r="E6" s="329">
        <v>0.71888718250790729</v>
      </c>
      <c r="F6" s="330"/>
      <c r="G6" s="328">
        <v>26.3912982900017</v>
      </c>
      <c r="H6" s="328">
        <v>25.999296487157199</v>
      </c>
      <c r="I6" s="329">
        <v>1.015077400384204</v>
      </c>
      <c r="J6" s="330"/>
      <c r="K6" s="328">
        <v>30.040322873505801</v>
      </c>
      <c r="L6" s="328">
        <v>13.4010971613734</v>
      </c>
      <c r="M6" s="329">
        <v>2.2416316001418455</v>
      </c>
      <c r="N6" s="330"/>
    </row>
    <row r="7" spans="1:18">
      <c r="B7" s="332" t="s">
        <v>92</v>
      </c>
      <c r="C7" s="328">
        <v>36.6</v>
      </c>
      <c r="D7" s="333">
        <v>58.3</v>
      </c>
      <c r="E7" s="328">
        <v>0.62778730703259011</v>
      </c>
      <c r="F7" s="328"/>
      <c r="G7" s="328">
        <v>30.9</v>
      </c>
      <c r="H7" s="333">
        <v>28.1</v>
      </c>
      <c r="I7" s="328">
        <v>1.0996441281138789</v>
      </c>
      <c r="J7" s="328"/>
      <c r="K7" s="328">
        <v>32.4</v>
      </c>
      <c r="L7" s="333">
        <v>13.6</v>
      </c>
      <c r="M7" s="328">
        <v>2.3823529411764706</v>
      </c>
      <c r="N7" s="330"/>
    </row>
    <row r="8" spans="1:18">
      <c r="B8" s="334" t="s">
        <v>95</v>
      </c>
      <c r="C8" s="335">
        <v>36.9</v>
      </c>
      <c r="D8" s="335">
        <v>57.2</v>
      </c>
      <c r="E8" s="335">
        <v>0.6</v>
      </c>
      <c r="F8" s="335"/>
      <c r="G8" s="335">
        <v>29.9</v>
      </c>
      <c r="H8" s="335">
        <v>28.2</v>
      </c>
      <c r="I8" s="335">
        <v>1.1000000000000001</v>
      </c>
      <c r="J8" s="335"/>
      <c r="K8" s="335">
        <v>33.5</v>
      </c>
      <c r="L8" s="335">
        <v>14.6</v>
      </c>
      <c r="M8" s="335">
        <v>2.2999999999999998</v>
      </c>
      <c r="N8" s="336"/>
    </row>
    <row r="9" spans="1:18" ht="15" customHeight="1">
      <c r="A9" s="8"/>
      <c r="B9" s="6" t="s">
        <v>87</v>
      </c>
      <c r="C9" s="7" t="s">
        <v>118</v>
      </c>
      <c r="D9" s="7"/>
      <c r="E9" s="7"/>
      <c r="F9" s="7"/>
      <c r="G9" s="7"/>
      <c r="H9" s="7"/>
      <c r="I9" s="7"/>
      <c r="J9" s="7"/>
      <c r="K9" s="7"/>
      <c r="L9" s="7"/>
      <c r="M9" s="7"/>
      <c r="N9" s="7"/>
      <c r="O9" s="7"/>
      <c r="P9" s="8"/>
    </row>
    <row r="10" spans="1:18" ht="15" customHeight="1">
      <c r="A10" s="8"/>
      <c r="B10" s="6"/>
      <c r="C10" s="7" t="s">
        <v>119</v>
      </c>
      <c r="D10" s="7"/>
      <c r="E10" s="7"/>
      <c r="F10" s="7"/>
      <c r="G10" s="7"/>
      <c r="H10" s="7"/>
      <c r="I10" s="7"/>
      <c r="J10" s="7"/>
      <c r="K10" s="7"/>
      <c r="L10" s="7"/>
      <c r="M10" s="7"/>
      <c r="N10" s="7"/>
      <c r="O10" s="7"/>
      <c r="P10" s="8"/>
    </row>
    <row r="11" spans="1:18" ht="15" customHeight="1">
      <c r="A11" s="8"/>
      <c r="B11" s="6"/>
      <c r="C11" s="7" t="s">
        <v>120</v>
      </c>
      <c r="D11" s="7"/>
      <c r="E11" s="7"/>
      <c r="F11" s="7"/>
      <c r="G11" s="7"/>
      <c r="H11" s="7"/>
      <c r="I11" s="7"/>
      <c r="J11" s="7"/>
      <c r="K11" s="7"/>
      <c r="L11" s="7"/>
      <c r="M11" s="7"/>
      <c r="N11" s="7"/>
      <c r="O11" s="7"/>
      <c r="P11" s="8"/>
    </row>
    <row r="12" spans="1:18" ht="15" customHeight="1">
      <c r="A12" s="8"/>
      <c r="B12" s="6"/>
      <c r="C12" s="7" t="s">
        <v>121</v>
      </c>
      <c r="D12" s="7"/>
      <c r="E12" s="7"/>
      <c r="F12" s="7"/>
      <c r="G12" s="7"/>
      <c r="H12" s="7"/>
      <c r="I12" s="7"/>
      <c r="J12" s="7"/>
      <c r="K12" s="7"/>
      <c r="L12" s="7"/>
      <c r="M12" s="7"/>
      <c r="N12" s="7"/>
      <c r="O12" s="7"/>
      <c r="P12" s="8"/>
    </row>
    <row r="13" spans="1:18">
      <c r="B13" s="7" t="s">
        <v>81</v>
      </c>
      <c r="C13" s="363" t="s">
        <v>122</v>
      </c>
      <c r="D13" s="363"/>
      <c r="E13" s="363"/>
      <c r="F13" s="363"/>
      <c r="G13" s="363"/>
      <c r="H13" s="363"/>
      <c r="I13" s="363"/>
      <c r="J13" s="363"/>
      <c r="K13" s="363"/>
      <c r="L13" s="363"/>
      <c r="M13" s="363"/>
      <c r="N13" s="363"/>
      <c r="O13" s="363"/>
      <c r="P13" s="363"/>
    </row>
    <row r="14" spans="1:18">
      <c r="B14" s="7" t="s">
        <v>82</v>
      </c>
      <c r="C14" s="361" t="s">
        <v>85</v>
      </c>
      <c r="D14" s="361"/>
      <c r="E14" s="361"/>
      <c r="F14" s="361"/>
      <c r="G14" s="361"/>
      <c r="H14" s="361"/>
      <c r="I14" s="361"/>
      <c r="J14" s="361"/>
      <c r="K14" s="361"/>
      <c r="L14" s="361"/>
      <c r="M14" s="361"/>
      <c r="N14" s="361"/>
      <c r="O14" s="361"/>
      <c r="P14" s="361"/>
    </row>
    <row r="15" spans="1:18">
      <c r="B15" s="7" t="s">
        <v>83</v>
      </c>
      <c r="C15" s="361" t="s">
        <v>86</v>
      </c>
      <c r="D15" s="361"/>
      <c r="E15" s="361"/>
      <c r="F15" s="361"/>
      <c r="G15" s="361"/>
      <c r="H15" s="361"/>
      <c r="I15" s="361"/>
      <c r="J15" s="361"/>
      <c r="K15" s="361"/>
      <c r="L15" s="361"/>
      <c r="M15" s="361"/>
      <c r="N15" s="361"/>
      <c r="O15" s="361"/>
      <c r="P15" s="361"/>
    </row>
    <row r="16" spans="1:18">
      <c r="B16" s="7" t="s">
        <v>84</v>
      </c>
      <c r="C16" s="361" t="s">
        <v>358</v>
      </c>
      <c r="D16" s="361"/>
      <c r="E16" s="361"/>
      <c r="F16" s="361"/>
      <c r="G16" s="361"/>
      <c r="H16" s="361"/>
      <c r="I16" s="361"/>
      <c r="J16" s="361"/>
      <c r="K16" s="361"/>
      <c r="L16" s="361"/>
      <c r="M16" s="361"/>
      <c r="N16" s="361"/>
      <c r="O16" s="361"/>
      <c r="P16" s="361"/>
    </row>
  </sheetData>
  <mergeCells count="7">
    <mergeCell ref="C16:P16"/>
    <mergeCell ref="K2:M2"/>
    <mergeCell ref="C13:P13"/>
    <mergeCell ref="C2:E2"/>
    <mergeCell ref="G2:I2"/>
    <mergeCell ref="C14:P14"/>
    <mergeCell ref="C15:P15"/>
  </mergeCells>
  <hyperlinks>
    <hyperlink ref="A1" location="Index!A1" display="Index" xr:uid="{C400053B-FB76-4A60-974A-58A0AC4F914F}"/>
  </hyperlinks>
  <pageMargins left="0.7" right="0.7" top="0.75" bottom="0.75" header="0.3" footer="0.3"/>
  <pageSetup paperSize="9" scale="75" orientation="landscape" r:id="rId1"/>
  <headerFooter>
    <oddFooter>&amp;L&amp;1#&amp;"Arial"&amp;11&amp;KA80000PROTECTED: CABINET-IN-CONFIDENCE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67F4F-F977-464F-9C9E-012A3F65B3B9}">
  <dimension ref="A1:F9"/>
  <sheetViews>
    <sheetView showGridLines="0" zoomScaleNormal="100" zoomScaleSheetLayoutView="235" workbookViewId="0">
      <selection activeCell="C28" sqref="C28"/>
    </sheetView>
  </sheetViews>
  <sheetFormatPr defaultRowHeight="14.5"/>
  <cols>
    <col min="1" max="1" width="8.81640625" customWidth="1"/>
    <col min="3" max="3" width="13.81640625" customWidth="1"/>
    <col min="4" max="4" width="18.81640625" customWidth="1"/>
  </cols>
  <sheetData>
    <row r="1" spans="1:6">
      <c r="A1" s="2" t="s">
        <v>0</v>
      </c>
      <c r="B1" s="191" t="s">
        <v>373</v>
      </c>
    </row>
    <row r="2" spans="1:6">
      <c r="B2" s="251" t="s">
        <v>50</v>
      </c>
      <c r="C2" s="251" t="s">
        <v>93</v>
      </c>
      <c r="D2" s="251" t="s">
        <v>362</v>
      </c>
      <c r="E2" s="251" t="s">
        <v>89</v>
      </c>
      <c r="F2" s="337" t="s">
        <v>90</v>
      </c>
    </row>
    <row r="3" spans="1:6">
      <c r="B3" s="339" t="s">
        <v>91</v>
      </c>
      <c r="C3" s="314">
        <v>47</v>
      </c>
      <c r="D3" s="314">
        <v>21.1</v>
      </c>
      <c r="E3" s="314">
        <f>C3-D3</f>
        <v>25.9</v>
      </c>
      <c r="F3" s="338">
        <f>C3/D3</f>
        <v>2.2274881516587675</v>
      </c>
    </row>
    <row r="4" spans="1:6">
      <c r="B4" s="339">
        <v>2008</v>
      </c>
      <c r="C4" s="314">
        <v>46.6</v>
      </c>
      <c r="D4" s="316">
        <v>17.3</v>
      </c>
      <c r="E4" s="314">
        <f t="shared" ref="E4:E6" si="0">C4-D4</f>
        <v>29.3</v>
      </c>
      <c r="F4" s="338">
        <f t="shared" ref="F4:F6" si="1">C4/D4</f>
        <v>2.6936416184971099</v>
      </c>
    </row>
    <row r="5" spans="1:6">
      <c r="B5" s="339" t="s">
        <v>92</v>
      </c>
      <c r="C5" s="314">
        <v>42</v>
      </c>
      <c r="D5" s="316">
        <v>16.5</v>
      </c>
      <c r="E5" s="314">
        <f t="shared" si="0"/>
        <v>25.5</v>
      </c>
      <c r="F5" s="338">
        <f t="shared" si="1"/>
        <v>2.5454545454545454</v>
      </c>
    </row>
    <row r="6" spans="1:6">
      <c r="B6" s="340" t="s">
        <v>95</v>
      </c>
      <c r="C6" s="318">
        <v>39.799999999999997</v>
      </c>
      <c r="D6" s="318">
        <v>14</v>
      </c>
      <c r="E6" s="318">
        <f t="shared" si="0"/>
        <v>25.799999999999997</v>
      </c>
      <c r="F6" s="321">
        <f t="shared" si="1"/>
        <v>2.8428571428571425</v>
      </c>
    </row>
    <row r="7" spans="1:6">
      <c r="B7" s="3" t="s">
        <v>391</v>
      </c>
    </row>
    <row r="8" spans="1:6">
      <c r="B8" s="3" t="s">
        <v>94</v>
      </c>
    </row>
    <row r="9" spans="1:6">
      <c r="B9" s="3" t="s">
        <v>388</v>
      </c>
    </row>
  </sheetData>
  <hyperlinks>
    <hyperlink ref="A1" location="Index!A1" display="Index" xr:uid="{FA696FAD-B222-444D-8552-F0CBA5C57E7E}"/>
  </hyperlinks>
  <pageMargins left="0.7" right="0.7" top="0.75" bottom="0.75" header="0.3" footer="0.3"/>
  <pageSetup paperSize="9" scale="92" orientation="landscape" r:id="rId1"/>
  <headerFooter>
    <oddFooter>&amp;L&amp;1#&amp;"Arial"&amp;11&amp;KA80000PROTECTED: CABINET-IN-CONFIDENCE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0D0AE-2083-48EB-A593-C15D1DE88021}">
  <dimension ref="A1:N62"/>
  <sheetViews>
    <sheetView showGridLines="0" topLeftCell="A25" zoomScaleNormal="100" zoomScaleSheetLayoutView="115" workbookViewId="0">
      <selection activeCell="C28" sqref="C28"/>
    </sheetView>
  </sheetViews>
  <sheetFormatPr defaultRowHeight="14.5"/>
  <cols>
    <col min="2" max="2" width="9.1796875" style="21"/>
    <col min="3" max="3" width="14.1796875" style="14" customWidth="1"/>
    <col min="4" max="4" width="13.26953125" style="14" customWidth="1"/>
    <col min="5" max="5" width="14.453125" style="14" customWidth="1"/>
    <col min="6" max="6" width="9.1796875" style="14"/>
  </cols>
  <sheetData>
    <row r="1" spans="1:14">
      <c r="A1" s="2" t="s">
        <v>0</v>
      </c>
      <c r="B1" s="190" t="s">
        <v>374</v>
      </c>
      <c r="H1" s="2"/>
      <c r="M1" s="2"/>
    </row>
    <row r="2" spans="1:14" ht="23">
      <c r="B2" s="251" t="s">
        <v>50</v>
      </c>
      <c r="C2" s="251" t="s">
        <v>107</v>
      </c>
      <c r="D2" s="252" t="s">
        <v>108</v>
      </c>
      <c r="E2" s="252" t="s">
        <v>109</v>
      </c>
      <c r="F2" s="253" t="s">
        <v>90</v>
      </c>
      <c r="H2" s="2"/>
    </row>
    <row r="3" spans="1:14">
      <c r="B3" s="254" t="s">
        <v>97</v>
      </c>
      <c r="C3" s="256">
        <v>35.710087043999998</v>
      </c>
      <c r="D3" s="256">
        <v>26.861343414</v>
      </c>
      <c r="E3" s="256">
        <v>8.8487436299999978</v>
      </c>
      <c r="F3" s="256">
        <v>1.3294229738855159</v>
      </c>
    </row>
    <row r="4" spans="1:14">
      <c r="B4" s="254" t="s">
        <v>98</v>
      </c>
      <c r="C4" s="256">
        <v>38.295191539999998</v>
      </c>
      <c r="D4" s="256">
        <v>26.050263933</v>
      </c>
      <c r="E4" s="256">
        <v>12.244927606999997</v>
      </c>
      <c r="F4" s="256">
        <v>1.4700500401260175</v>
      </c>
    </row>
    <row r="5" spans="1:14">
      <c r="B5" s="254" t="s">
        <v>99</v>
      </c>
      <c r="C5" s="256">
        <v>40.008085457999996</v>
      </c>
      <c r="D5" s="256">
        <v>26.081853336000002</v>
      </c>
      <c r="E5" s="256">
        <v>13.926232121999995</v>
      </c>
      <c r="F5" s="256">
        <v>1.5339433491399184</v>
      </c>
    </row>
    <row r="6" spans="1:14">
      <c r="B6" s="254" t="s">
        <v>100</v>
      </c>
      <c r="C6" s="256">
        <v>41.433514103</v>
      </c>
      <c r="D6" s="256">
        <v>24.831604915</v>
      </c>
      <c r="E6" s="256">
        <v>16.601909188</v>
      </c>
      <c r="F6" s="256">
        <v>1.6685797895395518</v>
      </c>
    </row>
    <row r="7" spans="1:14">
      <c r="B7" s="254" t="s">
        <v>101</v>
      </c>
      <c r="C7" s="256">
        <v>47.509349088</v>
      </c>
      <c r="D7" s="256">
        <v>24.720167616000001</v>
      </c>
      <c r="E7" s="256">
        <v>22.789181471999999</v>
      </c>
      <c r="F7" s="256">
        <v>1.9218862034434516</v>
      </c>
    </row>
    <row r="8" spans="1:14">
      <c r="B8" s="254" t="s">
        <v>102</v>
      </c>
      <c r="C8" s="256">
        <v>35.493246874</v>
      </c>
      <c r="D8" s="256">
        <v>21.800274544000001</v>
      </c>
      <c r="E8" s="256">
        <v>13.69297233</v>
      </c>
      <c r="F8" s="256">
        <v>1.6281100865203857</v>
      </c>
    </row>
    <row r="9" spans="1:14">
      <c r="B9" s="254" t="s">
        <v>103</v>
      </c>
      <c r="C9" s="256">
        <v>42.171404625000001</v>
      </c>
      <c r="D9" s="256">
        <v>22.983556514</v>
      </c>
      <c r="E9" s="256">
        <v>19.187848111000001</v>
      </c>
      <c r="F9" s="256">
        <v>1.8348511292981173</v>
      </c>
    </row>
    <row r="10" spans="1:14">
      <c r="B10" s="254" t="s">
        <v>95</v>
      </c>
      <c r="C10" s="256">
        <v>46.6</v>
      </c>
      <c r="D10" s="256">
        <v>24</v>
      </c>
      <c r="E10" s="256">
        <v>22.6</v>
      </c>
      <c r="F10" s="256">
        <v>1.9416666666666667</v>
      </c>
    </row>
    <row r="11" spans="1:14">
      <c r="B11" s="254" t="s">
        <v>104</v>
      </c>
      <c r="C11" s="256">
        <v>51.5</v>
      </c>
      <c r="D11" s="256">
        <v>25.3</v>
      </c>
      <c r="E11" s="256">
        <v>26.2</v>
      </c>
      <c r="F11" s="256">
        <v>2.0355731225296441</v>
      </c>
    </row>
    <row r="12" spans="1:14">
      <c r="B12" s="254" t="s">
        <v>105</v>
      </c>
      <c r="C12" s="256">
        <v>57.8</v>
      </c>
      <c r="D12" s="256">
        <v>26.1</v>
      </c>
      <c r="E12" s="256">
        <v>31.699999999999996</v>
      </c>
      <c r="F12" s="256">
        <v>2.2145593869731797</v>
      </c>
    </row>
    <row r="13" spans="1:14">
      <c r="B13" s="257" t="s">
        <v>106</v>
      </c>
      <c r="C13" s="259">
        <v>67.3</v>
      </c>
      <c r="D13" s="259">
        <v>26.9</v>
      </c>
      <c r="E13" s="259">
        <v>40.4</v>
      </c>
      <c r="F13" s="259">
        <v>2.5018587360594795</v>
      </c>
    </row>
    <row r="14" spans="1:14" ht="25" customHeight="1">
      <c r="B14" s="365" t="s">
        <v>224</v>
      </c>
      <c r="C14" s="365"/>
      <c r="D14" s="365"/>
      <c r="E14" s="365"/>
      <c r="F14" s="365"/>
      <c r="G14" s="365"/>
      <c r="H14" s="365"/>
      <c r="I14" s="365"/>
      <c r="J14" s="365"/>
      <c r="K14" s="365"/>
      <c r="L14" s="365"/>
      <c r="M14" s="365"/>
      <c r="N14" s="365"/>
    </row>
    <row r="16" spans="1:14">
      <c r="B16" s="190" t="s">
        <v>375</v>
      </c>
      <c r="C16" s="16"/>
      <c r="D16" s="16"/>
      <c r="E16" s="16"/>
      <c r="F16" s="16"/>
    </row>
    <row r="17" spans="2:14" ht="23">
      <c r="B17" s="251" t="s">
        <v>50</v>
      </c>
      <c r="C17" s="252" t="s">
        <v>107</v>
      </c>
      <c r="D17" s="252" t="s">
        <v>108</v>
      </c>
      <c r="E17" s="252" t="s">
        <v>109</v>
      </c>
      <c r="F17" s="253" t="s">
        <v>90</v>
      </c>
    </row>
    <row r="18" spans="2:14">
      <c r="B18" s="254" t="s">
        <v>97</v>
      </c>
      <c r="C18" s="256">
        <v>1.1389561238000001</v>
      </c>
      <c r="D18" s="256">
        <v>0.66295644850000002</v>
      </c>
      <c r="E18" s="256">
        <v>0.47599967530000009</v>
      </c>
      <c r="F18" s="236">
        <v>1.7179953922719859</v>
      </c>
    </row>
    <row r="19" spans="2:14">
      <c r="B19" s="254" t="s">
        <v>98</v>
      </c>
      <c r="C19" s="256">
        <v>1.1252576466999999</v>
      </c>
      <c r="D19" s="256">
        <v>0.69418206959999995</v>
      </c>
      <c r="E19" s="256">
        <v>0.4310755771</v>
      </c>
      <c r="F19" s="236">
        <v>1.6209834508523007</v>
      </c>
    </row>
    <row r="20" spans="2:14">
      <c r="B20" s="254" t="s">
        <v>99</v>
      </c>
      <c r="C20" s="256">
        <v>1.0140225502</v>
      </c>
      <c r="D20" s="256">
        <v>0.63733908480000001</v>
      </c>
      <c r="E20" s="256">
        <v>0.37668346539999997</v>
      </c>
      <c r="F20" s="236">
        <v>1.59102520837586</v>
      </c>
    </row>
    <row r="21" spans="2:14">
      <c r="B21" s="254" t="s">
        <v>100</v>
      </c>
      <c r="C21" s="256">
        <v>1.1254989763000001</v>
      </c>
      <c r="D21" s="256">
        <v>0.7082892059</v>
      </c>
      <c r="E21" s="256">
        <v>0.41720977040000007</v>
      </c>
      <c r="F21" s="236">
        <v>1.5890387244711222</v>
      </c>
    </row>
    <row r="22" spans="2:14">
      <c r="B22" s="254" t="s">
        <v>101</v>
      </c>
      <c r="C22" s="256">
        <v>1.4697209867000001</v>
      </c>
      <c r="D22" s="256">
        <v>0.6674626172</v>
      </c>
      <c r="E22" s="256">
        <v>0.80225836950000007</v>
      </c>
      <c r="F22" s="236">
        <v>2.2019525121353869</v>
      </c>
    </row>
    <row r="23" spans="2:14">
      <c r="B23" s="254" t="s">
        <v>102</v>
      </c>
      <c r="C23" s="256">
        <v>1.2598260808999999</v>
      </c>
      <c r="D23" s="256">
        <v>0.76277734500000005</v>
      </c>
      <c r="E23" s="256">
        <v>0.49704873589999987</v>
      </c>
      <c r="F23" s="236">
        <v>1.651630176431105</v>
      </c>
    </row>
    <row r="24" spans="2:14">
      <c r="B24" s="254" t="s">
        <v>103</v>
      </c>
      <c r="C24" s="256">
        <v>3.4836122452999998</v>
      </c>
      <c r="D24" s="256">
        <v>1.3365603210999999</v>
      </c>
      <c r="E24" s="256">
        <v>2.1470519241999999</v>
      </c>
      <c r="F24" s="236">
        <v>2.6064010657094467</v>
      </c>
    </row>
    <row r="25" spans="2:14">
      <c r="B25" s="254" t="s">
        <v>95</v>
      </c>
      <c r="C25" s="256">
        <v>5.0999999999999996</v>
      </c>
      <c r="D25" s="256">
        <v>1.6</v>
      </c>
      <c r="E25" s="256">
        <v>3.4999999999999996</v>
      </c>
      <c r="F25" s="236">
        <v>3.1874999999999996</v>
      </c>
    </row>
    <row r="26" spans="2:14">
      <c r="B26" s="254" t="s">
        <v>104</v>
      </c>
      <c r="C26" s="256">
        <v>4.8</v>
      </c>
      <c r="D26" s="256">
        <v>1.8</v>
      </c>
      <c r="E26" s="256">
        <v>3</v>
      </c>
      <c r="F26" s="236">
        <v>2.6666666666666665</v>
      </c>
    </row>
    <row r="27" spans="2:14">
      <c r="B27" s="254" t="s">
        <v>105</v>
      </c>
      <c r="C27" s="256">
        <v>5.4</v>
      </c>
      <c r="D27" s="256">
        <v>1.8</v>
      </c>
      <c r="E27" s="256">
        <v>3.6000000000000005</v>
      </c>
      <c r="F27" s="236">
        <v>3</v>
      </c>
    </row>
    <row r="28" spans="2:14">
      <c r="B28" s="257" t="s">
        <v>106</v>
      </c>
      <c r="C28" s="259">
        <v>5.9</v>
      </c>
      <c r="D28" s="259">
        <v>2.6</v>
      </c>
      <c r="E28" s="259">
        <v>3.3000000000000003</v>
      </c>
      <c r="F28" s="242">
        <v>2.2692307692307692</v>
      </c>
    </row>
    <row r="29" spans="2:14" ht="25" customHeight="1">
      <c r="B29" s="365" t="s">
        <v>224</v>
      </c>
      <c r="C29" s="365"/>
      <c r="D29" s="365"/>
      <c r="E29" s="365"/>
      <c r="F29" s="365"/>
      <c r="G29" s="365"/>
      <c r="H29" s="365"/>
      <c r="I29" s="365"/>
      <c r="J29" s="365"/>
      <c r="K29" s="365"/>
      <c r="L29" s="365"/>
      <c r="M29" s="365"/>
      <c r="N29" s="365"/>
    </row>
    <row r="30" spans="2:14">
      <c r="B30" s="22"/>
      <c r="C30" s="18"/>
      <c r="D30" s="19"/>
      <c r="E30" s="19"/>
      <c r="F30" s="19"/>
    </row>
    <row r="31" spans="2:14">
      <c r="B31" s="190" t="s">
        <v>376</v>
      </c>
      <c r="C31" s="18"/>
      <c r="D31" s="19"/>
      <c r="E31" s="19"/>
      <c r="F31" s="19"/>
    </row>
    <row r="32" spans="2:14" ht="23">
      <c r="B32" s="251" t="s">
        <v>50</v>
      </c>
      <c r="C32" s="252" t="s">
        <v>107</v>
      </c>
      <c r="D32" s="252" t="s">
        <v>108</v>
      </c>
      <c r="E32" s="252" t="s">
        <v>109</v>
      </c>
      <c r="F32" s="253" t="s">
        <v>90</v>
      </c>
    </row>
    <row r="33" spans="2:14">
      <c r="B33" s="254" t="s">
        <v>97</v>
      </c>
      <c r="C33" s="256">
        <v>13.403687006</v>
      </c>
      <c r="D33" s="256">
        <v>11.513504405000001</v>
      </c>
      <c r="E33" s="256">
        <v>1.8901826009999994</v>
      </c>
      <c r="F33" s="256">
        <v>1.1641709191668128</v>
      </c>
    </row>
    <row r="34" spans="2:14">
      <c r="B34" s="254" t="s">
        <v>98</v>
      </c>
      <c r="C34" s="256">
        <v>14.294781683</v>
      </c>
      <c r="D34" s="256">
        <v>11.268195886999999</v>
      </c>
      <c r="E34" s="256">
        <v>3.0265857960000009</v>
      </c>
      <c r="F34" s="256">
        <v>1.2685954190316961</v>
      </c>
    </row>
    <row r="35" spans="2:14">
      <c r="B35" s="254" t="s">
        <v>99</v>
      </c>
      <c r="C35" s="256">
        <v>14.331194980999999</v>
      </c>
      <c r="D35" s="256">
        <v>11.360835700999999</v>
      </c>
      <c r="E35" s="256">
        <v>2.9703592800000003</v>
      </c>
      <c r="F35" s="256">
        <v>1.2614560546578932</v>
      </c>
    </row>
    <row r="36" spans="2:14">
      <c r="B36" s="254" t="s">
        <v>100</v>
      </c>
      <c r="C36" s="256">
        <v>18.018087206000001</v>
      </c>
      <c r="D36" s="256">
        <v>11.938687143999999</v>
      </c>
      <c r="E36" s="256">
        <v>6.0794000620000013</v>
      </c>
      <c r="F36" s="256">
        <v>1.5092184750862923</v>
      </c>
    </row>
    <row r="37" spans="2:14">
      <c r="B37" s="254" t="s">
        <v>101</v>
      </c>
      <c r="C37" s="256">
        <v>19.621905395999999</v>
      </c>
      <c r="D37" s="256">
        <v>12.157443893</v>
      </c>
      <c r="E37" s="256">
        <v>7.464461502999999</v>
      </c>
      <c r="F37" s="256">
        <v>1.6139828049955369</v>
      </c>
    </row>
    <row r="38" spans="2:14">
      <c r="B38" s="254" t="s">
        <v>102</v>
      </c>
      <c r="C38" s="256">
        <v>13.85450062</v>
      </c>
      <c r="D38" s="256">
        <v>10.257062603</v>
      </c>
      <c r="E38" s="256">
        <v>3.597438017</v>
      </c>
      <c r="F38" s="256">
        <v>1.3507278990329861</v>
      </c>
    </row>
    <row r="39" spans="2:14">
      <c r="B39" s="254" t="s">
        <v>103</v>
      </c>
      <c r="C39" s="256">
        <v>16.402588919999999</v>
      </c>
      <c r="D39" s="256">
        <v>10.664602236</v>
      </c>
      <c r="E39" s="256">
        <v>5.7379866839999991</v>
      </c>
      <c r="F39" s="256">
        <v>1.5380403841627159</v>
      </c>
    </row>
    <row r="40" spans="2:14">
      <c r="B40" s="254" t="s">
        <v>95</v>
      </c>
      <c r="C40" s="256">
        <v>17.3</v>
      </c>
      <c r="D40" s="256">
        <v>11</v>
      </c>
      <c r="E40" s="256">
        <v>6.3000000000000007</v>
      </c>
      <c r="F40" s="256">
        <v>1.5727272727272728</v>
      </c>
    </row>
    <row r="41" spans="2:14">
      <c r="B41" s="254" t="s">
        <v>104</v>
      </c>
      <c r="C41" s="256">
        <v>18.899999999999999</v>
      </c>
      <c r="D41" s="256">
        <v>11.4</v>
      </c>
      <c r="E41" s="256">
        <v>7.4999999999999982</v>
      </c>
      <c r="F41" s="256">
        <v>1.6578947368421051</v>
      </c>
    </row>
    <row r="42" spans="2:14">
      <c r="B42" s="254" t="s">
        <v>105</v>
      </c>
      <c r="C42" s="256">
        <v>19.600000000000001</v>
      </c>
      <c r="D42" s="256">
        <v>11.5</v>
      </c>
      <c r="E42" s="256">
        <v>8.1000000000000014</v>
      </c>
      <c r="F42" s="256">
        <v>1.7043478260869567</v>
      </c>
    </row>
    <row r="43" spans="2:14">
      <c r="B43" s="257" t="s">
        <v>106</v>
      </c>
      <c r="C43" s="259">
        <v>23</v>
      </c>
      <c r="D43" s="259">
        <v>11.5</v>
      </c>
      <c r="E43" s="259">
        <v>11.5</v>
      </c>
      <c r="F43" s="259">
        <v>2</v>
      </c>
    </row>
    <row r="44" spans="2:14" ht="25" customHeight="1">
      <c r="B44" s="365" t="s">
        <v>224</v>
      </c>
      <c r="C44" s="365"/>
      <c r="D44" s="365"/>
      <c r="E44" s="365"/>
      <c r="F44" s="365"/>
      <c r="G44" s="365"/>
      <c r="H44" s="365"/>
      <c r="I44" s="365"/>
      <c r="J44" s="365"/>
      <c r="K44" s="365"/>
      <c r="L44" s="365"/>
      <c r="M44" s="365"/>
      <c r="N44" s="365"/>
    </row>
    <row r="45" spans="2:14">
      <c r="B45" s="20"/>
      <c r="C45" s="15"/>
      <c r="D45" s="15"/>
      <c r="E45" s="15"/>
      <c r="F45" s="17"/>
    </row>
    <row r="46" spans="2:14">
      <c r="B46" s="190" t="s">
        <v>377</v>
      </c>
      <c r="C46" s="18"/>
      <c r="D46" s="19"/>
      <c r="E46" s="19"/>
      <c r="F46" s="19"/>
    </row>
    <row r="47" spans="2:14" ht="52">
      <c r="B47" s="31" t="s">
        <v>50</v>
      </c>
      <c r="C47" s="26" t="s">
        <v>107</v>
      </c>
      <c r="D47" s="26" t="s">
        <v>108</v>
      </c>
      <c r="E47" s="26" t="s">
        <v>109</v>
      </c>
      <c r="F47" s="27" t="s">
        <v>90</v>
      </c>
    </row>
    <row r="48" spans="2:14">
      <c r="B48" s="25" t="s">
        <v>97</v>
      </c>
      <c r="C48" s="28">
        <v>21.339496575999998</v>
      </c>
      <c r="D48" s="28">
        <v>14.756196262</v>
      </c>
      <c r="E48" s="28">
        <v>6.5833003139999988</v>
      </c>
      <c r="F48" s="28">
        <v>1.4461380288735548</v>
      </c>
    </row>
    <row r="49" spans="2:14">
      <c r="B49" s="25" t="s">
        <v>98</v>
      </c>
      <c r="C49" s="28">
        <v>23.052925894000001</v>
      </c>
      <c r="D49" s="28">
        <v>14.175889676000001</v>
      </c>
      <c r="E49" s="28">
        <v>8.8770362180000006</v>
      </c>
      <c r="F49" s="28">
        <v>1.6262066382351268</v>
      </c>
    </row>
    <row r="50" spans="2:14">
      <c r="B50" s="25" t="s">
        <v>99</v>
      </c>
      <c r="C50" s="28">
        <v>24.962731648999998</v>
      </c>
      <c r="D50" s="28">
        <v>14.178959833</v>
      </c>
      <c r="E50" s="28">
        <v>10.783771815999998</v>
      </c>
      <c r="F50" s="28">
        <v>1.7605474550327684</v>
      </c>
    </row>
    <row r="51" spans="2:14">
      <c r="B51" s="25" t="s">
        <v>100</v>
      </c>
      <c r="C51" s="28">
        <v>22.497250202</v>
      </c>
      <c r="D51" s="28">
        <v>12.262625679999999</v>
      </c>
      <c r="E51" s="28">
        <v>10.234624522000001</v>
      </c>
      <c r="F51" s="28">
        <v>1.834619337577301</v>
      </c>
    </row>
    <row r="52" spans="2:14">
      <c r="B52" s="25" t="s">
        <v>101</v>
      </c>
      <c r="C52" s="28">
        <v>26.743525682000001</v>
      </c>
      <c r="D52" s="28">
        <v>11.983391379</v>
      </c>
      <c r="E52" s="28">
        <v>14.760134303000001</v>
      </c>
      <c r="F52" s="28">
        <v>2.2317159505335056</v>
      </c>
    </row>
    <row r="53" spans="2:14">
      <c r="B53" s="25" t="s">
        <v>102</v>
      </c>
      <c r="C53" s="28">
        <v>20.547218635</v>
      </c>
      <c r="D53" s="28">
        <v>10.883178745</v>
      </c>
      <c r="E53" s="28">
        <v>9.6640398899999997</v>
      </c>
      <c r="F53" s="28">
        <v>1.8879795247725668</v>
      </c>
    </row>
    <row r="54" spans="2:14">
      <c r="B54" s="25" t="s">
        <v>103</v>
      </c>
      <c r="C54" s="28">
        <v>22.929741660000001</v>
      </c>
      <c r="D54" s="28">
        <v>11.14484075</v>
      </c>
      <c r="E54" s="28">
        <v>11.784900910000001</v>
      </c>
      <c r="F54" s="28">
        <v>2.0574310727589356</v>
      </c>
    </row>
    <row r="55" spans="2:14">
      <c r="B55" s="25" t="s">
        <v>95</v>
      </c>
      <c r="C55" s="28">
        <v>24.8</v>
      </c>
      <c r="D55" s="28">
        <v>11.6</v>
      </c>
      <c r="E55" s="28">
        <v>13.200000000000001</v>
      </c>
      <c r="F55" s="28">
        <v>2.1379310344827589</v>
      </c>
    </row>
    <row r="56" spans="2:14">
      <c r="B56" s="25" t="s">
        <v>104</v>
      </c>
      <c r="C56" s="28">
        <v>28.7</v>
      </c>
      <c r="D56" s="28">
        <v>12.3</v>
      </c>
      <c r="E56" s="28">
        <v>16.399999999999999</v>
      </c>
      <c r="F56" s="28">
        <v>2.333333333333333</v>
      </c>
    </row>
    <row r="57" spans="2:14">
      <c r="B57" s="25" t="s">
        <v>105</v>
      </c>
      <c r="C57" s="28">
        <v>33.4</v>
      </c>
      <c r="D57" s="28">
        <v>13</v>
      </c>
      <c r="E57" s="28">
        <v>20.399999999999999</v>
      </c>
      <c r="F57" s="28">
        <v>2.569230769230769</v>
      </c>
    </row>
    <row r="58" spans="2:14">
      <c r="B58" s="32" t="s">
        <v>106</v>
      </c>
      <c r="C58" s="29">
        <v>39.4</v>
      </c>
      <c r="D58" s="29">
        <v>13</v>
      </c>
      <c r="E58" s="29">
        <v>26.4</v>
      </c>
      <c r="F58" s="29">
        <v>3.0307692307692307</v>
      </c>
      <c r="G58" s="24"/>
      <c r="H58" s="24"/>
      <c r="I58" s="24"/>
      <c r="J58" s="24"/>
      <c r="K58" s="24"/>
      <c r="L58" s="24"/>
    </row>
    <row r="59" spans="2:14" ht="25" customHeight="1">
      <c r="B59" s="365" t="s">
        <v>224</v>
      </c>
      <c r="C59" s="365"/>
      <c r="D59" s="365"/>
      <c r="E59" s="365"/>
      <c r="F59" s="365"/>
      <c r="G59" s="365"/>
      <c r="H59" s="365"/>
      <c r="I59" s="365"/>
      <c r="J59" s="365"/>
      <c r="K59" s="365"/>
      <c r="L59" s="365"/>
      <c r="M59" s="365"/>
      <c r="N59" s="365"/>
    </row>
    <row r="60" spans="2:14" ht="15" customHeight="1">
      <c r="B60" s="82" t="s">
        <v>384</v>
      </c>
      <c r="C60" s="23"/>
      <c r="D60" s="23"/>
      <c r="E60" s="23"/>
      <c r="F60" s="23"/>
      <c r="G60" s="23"/>
      <c r="H60" s="23"/>
      <c r="I60" s="23"/>
      <c r="J60" s="23"/>
      <c r="K60" s="23"/>
      <c r="L60" s="23"/>
    </row>
    <row r="61" spans="2:14">
      <c r="B61" s="81" t="s">
        <v>223</v>
      </c>
      <c r="C61" s="12"/>
      <c r="D61" s="12"/>
      <c r="E61" s="12"/>
      <c r="F61" s="12"/>
      <c r="G61" s="12"/>
      <c r="H61" s="12"/>
      <c r="I61" s="12"/>
      <c r="J61" s="12"/>
      <c r="K61" s="12"/>
      <c r="L61" s="13"/>
    </row>
    <row r="62" spans="2:14">
      <c r="B62" s="33" t="s">
        <v>267</v>
      </c>
    </row>
  </sheetData>
  <mergeCells count="4">
    <mergeCell ref="B14:N14"/>
    <mergeCell ref="B29:N29"/>
    <mergeCell ref="B44:N44"/>
    <mergeCell ref="B59:N59"/>
  </mergeCells>
  <hyperlinks>
    <hyperlink ref="A1" location="Index!A1" display="Index" xr:uid="{F09C3DB1-27DE-40C0-8AB0-A7A239611A0F}"/>
  </hyperlinks>
  <pageMargins left="0.7" right="0.7" top="0.75" bottom="0.75" header="0.3" footer="0.3"/>
  <pageSetup paperSize="9" scale="86" orientation="landscape" r:id="rId1"/>
  <headerFooter>
    <oddFooter>&amp;L&amp;1#&amp;"Arial"&amp;11&amp;KA80000PROTECTED: CABINET-IN-CONFIDENCE</oddFooter>
  </headerFooter>
  <rowBreaks count="1" manualBreakCount="1">
    <brk id="30"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20D55-B074-49B0-A22F-C49632FFA969}">
  <sheetPr>
    <pageSetUpPr fitToPage="1"/>
  </sheetPr>
  <dimension ref="A1:H46"/>
  <sheetViews>
    <sheetView showGridLines="0" zoomScaleNormal="100" workbookViewId="0">
      <selection activeCell="C28" sqref="C28"/>
    </sheetView>
  </sheetViews>
  <sheetFormatPr defaultRowHeight="14.5"/>
  <cols>
    <col min="2" max="2" width="12.81640625" customWidth="1"/>
    <col min="3" max="3" width="14.7265625" customWidth="1"/>
    <col min="4" max="4" width="17.54296875" customWidth="1"/>
    <col min="5" max="5" width="15.1796875" customWidth="1"/>
    <col min="6" max="6" width="16.453125" customWidth="1"/>
    <col min="7" max="8" width="8.81640625" bestFit="1" customWidth="1"/>
  </cols>
  <sheetData>
    <row r="1" spans="1:6">
      <c r="A1" s="2" t="s">
        <v>0</v>
      </c>
      <c r="B1" s="189" t="s">
        <v>350</v>
      </c>
      <c r="C1" s="5"/>
      <c r="D1" s="5"/>
      <c r="E1" s="5"/>
      <c r="F1" s="5"/>
    </row>
    <row r="2" spans="1:6" ht="35.5">
      <c r="B2" s="86" t="s">
        <v>239</v>
      </c>
      <c r="C2" s="87" t="s">
        <v>241</v>
      </c>
      <c r="D2" s="87" t="s">
        <v>242</v>
      </c>
      <c r="E2" s="87" t="s">
        <v>243</v>
      </c>
      <c r="F2" s="87" t="s">
        <v>244</v>
      </c>
    </row>
    <row r="3" spans="1:6">
      <c r="B3" s="85" t="s">
        <v>225</v>
      </c>
      <c r="C3" s="85">
        <v>143</v>
      </c>
      <c r="D3" s="92">
        <v>14072</v>
      </c>
      <c r="E3" s="90">
        <v>0.15180467091295116</v>
      </c>
      <c r="F3" s="90">
        <v>9.011270491803279E-2</v>
      </c>
    </row>
    <row r="4" spans="1:6">
      <c r="B4" s="85" t="s">
        <v>226</v>
      </c>
      <c r="C4" s="85">
        <v>122</v>
      </c>
      <c r="D4" s="92">
        <v>20773</v>
      </c>
      <c r="E4" s="90">
        <v>0.12951167728237792</v>
      </c>
      <c r="F4" s="90">
        <v>0.13302382172131147</v>
      </c>
    </row>
    <row r="5" spans="1:6">
      <c r="B5" s="85" t="s">
        <v>227</v>
      </c>
      <c r="C5" s="85">
        <v>96</v>
      </c>
      <c r="D5" s="92">
        <v>18805</v>
      </c>
      <c r="E5" s="90">
        <v>0.1019108280254777</v>
      </c>
      <c r="F5" s="90">
        <v>0.12042136270491803</v>
      </c>
    </row>
    <row r="6" spans="1:6">
      <c r="B6" s="85" t="s">
        <v>228</v>
      </c>
      <c r="C6" s="85">
        <v>80</v>
      </c>
      <c r="D6" s="92">
        <v>22444</v>
      </c>
      <c r="E6" s="90">
        <v>8.4925690021231418E-2</v>
      </c>
      <c r="F6" s="90">
        <v>0.14372438524590164</v>
      </c>
    </row>
    <row r="7" spans="1:6">
      <c r="B7" s="85" t="s">
        <v>229</v>
      </c>
      <c r="C7" s="85">
        <v>55</v>
      </c>
      <c r="D7" s="92">
        <v>7855</v>
      </c>
      <c r="E7" s="90">
        <v>5.8386411889596604E-2</v>
      </c>
      <c r="F7" s="90">
        <v>5.030097336065574E-2</v>
      </c>
    </row>
    <row r="8" spans="1:6">
      <c r="B8" s="85" t="s">
        <v>230</v>
      </c>
      <c r="C8" s="85">
        <v>44</v>
      </c>
      <c r="D8" s="92">
        <v>12602</v>
      </c>
      <c r="E8" s="90">
        <v>4.6709129511677279E-2</v>
      </c>
      <c r="F8" s="90">
        <v>8.0699282786885235E-2</v>
      </c>
    </row>
    <row r="9" spans="1:6">
      <c r="B9" s="85" t="s">
        <v>231</v>
      </c>
      <c r="C9" s="85">
        <v>33</v>
      </c>
      <c r="D9" s="92">
        <v>2701</v>
      </c>
      <c r="E9" s="90">
        <v>3.5031847133757961E-2</v>
      </c>
      <c r="F9" s="90">
        <v>1.7296362704918033E-2</v>
      </c>
    </row>
    <row r="10" spans="1:6">
      <c r="B10" s="85" t="s">
        <v>232</v>
      </c>
      <c r="C10" s="85">
        <v>30</v>
      </c>
      <c r="D10" s="92">
        <v>4123</v>
      </c>
      <c r="E10" s="90">
        <v>3.1847133757961783E-2</v>
      </c>
      <c r="F10" s="90">
        <v>2.6402407786885247E-2</v>
      </c>
    </row>
    <row r="11" spans="1:6">
      <c r="B11" s="85" t="s">
        <v>233</v>
      </c>
      <c r="C11" s="85">
        <v>30</v>
      </c>
      <c r="D11" s="92">
        <v>4178</v>
      </c>
      <c r="E11" s="90">
        <v>3.1847133757961783E-2</v>
      </c>
      <c r="F11" s="90">
        <v>2.6754610655737702E-2</v>
      </c>
    </row>
    <row r="12" spans="1:6">
      <c r="B12" s="85" t="s">
        <v>234</v>
      </c>
      <c r="C12" s="85">
        <v>29</v>
      </c>
      <c r="D12" s="92">
        <v>5090</v>
      </c>
      <c r="E12" s="90">
        <v>3.0785562632696394E-2</v>
      </c>
      <c r="F12" s="90">
        <v>3.2594774590163932E-2</v>
      </c>
    </row>
    <row r="13" spans="1:6">
      <c r="B13" s="85" t="s">
        <v>235</v>
      </c>
      <c r="C13" s="85">
        <v>27</v>
      </c>
      <c r="D13" s="92">
        <v>4236</v>
      </c>
      <c r="E13" s="90">
        <v>2.8662420382165602E-2</v>
      </c>
      <c r="F13" s="90">
        <v>2.7126024590163934E-2</v>
      </c>
    </row>
    <row r="14" spans="1:6">
      <c r="B14" s="85" t="s">
        <v>236</v>
      </c>
      <c r="C14" s="85">
        <v>21</v>
      </c>
      <c r="D14" s="92">
        <v>3486</v>
      </c>
      <c r="E14" s="90">
        <v>2.2292993630573247E-2</v>
      </c>
      <c r="F14" s="90">
        <v>2.2323258196721308E-2</v>
      </c>
    </row>
    <row r="15" spans="1:6">
      <c r="B15" s="85" t="s">
        <v>240</v>
      </c>
      <c r="C15" s="85">
        <v>20</v>
      </c>
      <c r="D15" s="92">
        <v>2981</v>
      </c>
      <c r="E15" s="90">
        <v>2.1231422505307854E-2</v>
      </c>
      <c r="F15" s="90">
        <v>1.9089395491803277E-2</v>
      </c>
    </row>
    <row r="16" spans="1:6">
      <c r="B16" s="85" t="s">
        <v>237</v>
      </c>
      <c r="C16" s="85">
        <v>19</v>
      </c>
      <c r="D16" s="92">
        <v>3584</v>
      </c>
      <c r="E16" s="90">
        <v>2.0169851380042462E-2</v>
      </c>
      <c r="F16" s="90">
        <v>2.2950819672131147E-2</v>
      </c>
    </row>
    <row r="17" spans="2:8">
      <c r="B17" s="85" t="s">
        <v>238</v>
      </c>
      <c r="C17" s="85">
        <v>17</v>
      </c>
      <c r="D17" s="92">
        <v>2337</v>
      </c>
      <c r="E17" s="90">
        <v>1.8046709129511677E-2</v>
      </c>
      <c r="F17" s="90">
        <v>1.4965420081967213E-2</v>
      </c>
    </row>
    <row r="18" spans="2:8">
      <c r="B18" s="85" t="s">
        <v>111</v>
      </c>
      <c r="C18" s="85">
        <v>176</v>
      </c>
      <c r="D18" s="92">
        <v>26893.000000000004</v>
      </c>
      <c r="E18" s="90">
        <v>0.18683651804670912</v>
      </c>
      <c r="F18" s="90">
        <v>0.17221439549180331</v>
      </c>
    </row>
    <row r="19" spans="2:8">
      <c r="B19" s="89" t="s">
        <v>79</v>
      </c>
      <c r="C19" s="89">
        <v>942</v>
      </c>
      <c r="D19" s="93">
        <v>156160</v>
      </c>
      <c r="E19" s="91">
        <v>1</v>
      </c>
      <c r="F19" s="91">
        <v>1</v>
      </c>
    </row>
    <row r="20" spans="2:8">
      <c r="B20" s="3" t="s">
        <v>348</v>
      </c>
    </row>
    <row r="22" spans="2:8">
      <c r="B22" s="189" t="s">
        <v>356</v>
      </c>
      <c r="G22" s="5"/>
      <c r="H22" s="5"/>
    </row>
    <row r="23" spans="2:8" ht="47">
      <c r="B23" s="86" t="s">
        <v>143</v>
      </c>
      <c r="C23" s="87" t="s">
        <v>245</v>
      </c>
      <c r="D23" s="87" t="s">
        <v>246</v>
      </c>
      <c r="E23" s="87" t="s">
        <v>247</v>
      </c>
      <c r="F23" s="87" t="s">
        <v>248</v>
      </c>
      <c r="G23" s="94" t="s">
        <v>256</v>
      </c>
      <c r="H23" s="94" t="s">
        <v>257</v>
      </c>
    </row>
    <row r="24" spans="2:8">
      <c r="B24" s="85" t="s">
        <v>249</v>
      </c>
      <c r="C24" s="95">
        <v>1.6967559999999999</v>
      </c>
      <c r="D24" s="95">
        <v>1.866692</v>
      </c>
      <c r="E24" s="95">
        <v>2.2966570000000002</v>
      </c>
      <c r="F24" s="95">
        <v>1.8171949999999999</v>
      </c>
      <c r="G24" s="95">
        <f>C24/D24</f>
        <v>0.90896409263017142</v>
      </c>
      <c r="H24" s="95">
        <f>E24/F24</f>
        <v>1.2638473031237707</v>
      </c>
    </row>
    <row r="25" spans="2:8">
      <c r="B25" s="85" t="s">
        <v>250</v>
      </c>
      <c r="C25" s="95">
        <v>5.4541640000000005</v>
      </c>
      <c r="D25" s="95">
        <v>4.7572920000000005</v>
      </c>
      <c r="E25" s="95">
        <v>5.1604030000000005</v>
      </c>
      <c r="F25" s="95">
        <v>5.0404299999999997</v>
      </c>
      <c r="G25" s="95">
        <f t="shared" ref="G25:G31" si="0">C25/D25</f>
        <v>1.1464850171063705</v>
      </c>
      <c r="H25" s="95">
        <f t="shared" ref="H25:H31" si="1">E25/F25</f>
        <v>1.0238021359288791</v>
      </c>
    </row>
    <row r="26" spans="2:8">
      <c r="B26" s="85" t="s">
        <v>251</v>
      </c>
      <c r="C26" s="95">
        <v>12.498264000000001</v>
      </c>
      <c r="D26" s="95">
        <v>9.0128339999999998</v>
      </c>
      <c r="E26" s="95">
        <v>16.583748</v>
      </c>
      <c r="F26" s="95">
        <v>14.491778</v>
      </c>
      <c r="G26" s="95">
        <f t="shared" si="0"/>
        <v>1.3867185393628687</v>
      </c>
      <c r="H26" s="95">
        <f t="shared" si="1"/>
        <v>1.1443556477334942</v>
      </c>
    </row>
    <row r="27" spans="2:8">
      <c r="B27" s="85" t="s">
        <v>252</v>
      </c>
      <c r="C27" s="95">
        <v>41.566397000000002</v>
      </c>
      <c r="D27" s="95">
        <v>22.918534000000001</v>
      </c>
      <c r="E27" s="95">
        <v>46.035806000000001</v>
      </c>
      <c r="F27" s="95">
        <v>37.113951999999998</v>
      </c>
      <c r="G27" s="95">
        <f t="shared" si="0"/>
        <v>1.8136586310450746</v>
      </c>
      <c r="H27" s="95">
        <f t="shared" si="1"/>
        <v>1.2403908373864363</v>
      </c>
    </row>
    <row r="28" spans="2:8">
      <c r="B28" s="85" t="s">
        <v>253</v>
      </c>
      <c r="C28" s="95">
        <v>105.111294</v>
      </c>
      <c r="D28" s="95">
        <v>70.248689999999996</v>
      </c>
      <c r="E28" s="95">
        <v>128.64404999999999</v>
      </c>
      <c r="F28" s="95">
        <v>67.611997000000002</v>
      </c>
      <c r="G28" s="95">
        <f t="shared" si="0"/>
        <v>1.4962740799864027</v>
      </c>
      <c r="H28" s="95">
        <f t="shared" si="1"/>
        <v>1.9026808215707633</v>
      </c>
    </row>
    <row r="29" spans="2:8">
      <c r="B29" s="85" t="s">
        <v>254</v>
      </c>
      <c r="C29" s="95">
        <v>276.13412199999999</v>
      </c>
      <c r="D29" s="95">
        <v>169.061128</v>
      </c>
      <c r="E29" s="95">
        <v>225.51092299999999</v>
      </c>
      <c r="F29" s="95">
        <v>112.10936</v>
      </c>
      <c r="G29" s="95">
        <f t="shared" si="0"/>
        <v>1.6333389305198531</v>
      </c>
      <c r="H29" s="95">
        <f t="shared" si="1"/>
        <v>2.011526272204212</v>
      </c>
    </row>
    <row r="30" spans="2:8">
      <c r="B30" s="341" t="s">
        <v>255</v>
      </c>
      <c r="C30" s="342">
        <v>508.86661500000002</v>
      </c>
      <c r="D30" s="342">
        <v>300.61243400000001</v>
      </c>
      <c r="E30" s="342">
        <v>317.70045399999998</v>
      </c>
      <c r="F30" s="342">
        <v>185.871317</v>
      </c>
      <c r="G30" s="342">
        <f t="shared" si="0"/>
        <v>1.6927663577615024</v>
      </c>
      <c r="H30" s="342">
        <f>E30/F30</f>
        <v>1.7092494911412284</v>
      </c>
    </row>
    <row r="31" spans="2:8">
      <c r="B31" s="89" t="s">
        <v>344</v>
      </c>
      <c r="C31" s="343">
        <v>577.1</v>
      </c>
      <c r="D31" s="343">
        <v>347.3</v>
      </c>
      <c r="E31" s="343">
        <v>498.5</v>
      </c>
      <c r="F31" s="343">
        <v>286</v>
      </c>
      <c r="G31" s="343">
        <f t="shared" si="0"/>
        <v>1.6616757846242443</v>
      </c>
      <c r="H31" s="343">
        <f t="shared" si="1"/>
        <v>1.7430069930069929</v>
      </c>
    </row>
    <row r="32" spans="2:8">
      <c r="B32" s="3" t="s">
        <v>348</v>
      </c>
    </row>
    <row r="34" spans="2:4" ht="15">
      <c r="B34" s="189" t="s">
        <v>366</v>
      </c>
    </row>
    <row r="35" spans="2:4">
      <c r="B35" s="86" t="s">
        <v>239</v>
      </c>
      <c r="C35" s="86" t="s">
        <v>346</v>
      </c>
      <c r="D35" s="86" t="s">
        <v>347</v>
      </c>
    </row>
    <row r="36" spans="2:4">
      <c r="B36" s="85" t="s">
        <v>225</v>
      </c>
      <c r="C36" s="85">
        <v>4.4000000000000004</v>
      </c>
      <c r="D36" s="85">
        <v>2.7</v>
      </c>
    </row>
    <row r="37" spans="2:4">
      <c r="B37" s="85" t="s">
        <v>231</v>
      </c>
      <c r="C37" s="85">
        <v>3.3</v>
      </c>
      <c r="D37" s="85">
        <v>3.2</v>
      </c>
    </row>
    <row r="38" spans="2:4">
      <c r="B38" s="85" t="s">
        <v>232</v>
      </c>
      <c r="C38" s="85">
        <v>2.1</v>
      </c>
      <c r="D38" s="85">
        <v>1.7</v>
      </c>
    </row>
    <row r="39" spans="2:4">
      <c r="B39" s="88" t="s">
        <v>345</v>
      </c>
      <c r="C39" s="88">
        <v>2.7</v>
      </c>
      <c r="D39" s="344" t="s">
        <v>96</v>
      </c>
    </row>
    <row r="40" spans="2:4">
      <c r="B40" s="3" t="s">
        <v>348</v>
      </c>
    </row>
    <row r="41" spans="2:4">
      <c r="B41" s="3" t="s">
        <v>349</v>
      </c>
    </row>
    <row r="42" spans="2:4">
      <c r="B42" s="3" t="s">
        <v>262</v>
      </c>
    </row>
    <row r="43" spans="2:4">
      <c r="B43" s="3" t="s">
        <v>258</v>
      </c>
    </row>
    <row r="44" spans="2:4">
      <c r="B44" s="3" t="s">
        <v>259</v>
      </c>
    </row>
    <row r="45" spans="2:4">
      <c r="B45" s="3" t="s">
        <v>261</v>
      </c>
    </row>
    <row r="46" spans="2:4">
      <c r="B46" s="3" t="s">
        <v>260</v>
      </c>
    </row>
  </sheetData>
  <hyperlinks>
    <hyperlink ref="A1" location="Index!A1" display="Index" xr:uid="{A2ED5E20-2F89-4545-A1E3-CC47BC458184}"/>
  </hyperlinks>
  <pageMargins left="0.7" right="0.7" top="0.75" bottom="0.75" header="0.3" footer="0.3"/>
  <pageSetup paperSize="9" scale="66" orientation="landscape" r:id="rId1"/>
  <headerFooter>
    <oddFooter>&amp;L&amp;1#&amp;"Arial"&amp;11&amp;KA80000PROTECTED: CABINET-IN-CONFIDENCE</oddFooter>
  </headerFooter>
  <rowBreaks count="1" manualBreakCount="1">
    <brk id="2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44FF0-6C0B-4630-8457-8EFD7A7A742C}">
  <sheetPr>
    <pageSetUpPr fitToPage="1"/>
  </sheetPr>
  <dimension ref="A1:I32"/>
  <sheetViews>
    <sheetView showGridLines="0" topLeftCell="A10" zoomScaleNormal="100" zoomScaleSheetLayoutView="160" workbookViewId="0">
      <selection activeCell="P23" sqref="P23"/>
    </sheetView>
  </sheetViews>
  <sheetFormatPr defaultRowHeight="14.5"/>
  <cols>
    <col min="3" max="3" width="13.453125" customWidth="1"/>
    <col min="4" max="4" width="15.453125" customWidth="1"/>
    <col min="5" max="5" width="14.81640625" customWidth="1"/>
    <col min="6" max="6" width="14.1796875" customWidth="1"/>
    <col min="7" max="7" width="15.7265625" customWidth="1"/>
    <col min="8" max="8" width="17.54296875" customWidth="1"/>
  </cols>
  <sheetData>
    <row r="1" spans="1:9">
      <c r="A1" s="2" t="s">
        <v>0</v>
      </c>
      <c r="B1" s="40" t="s">
        <v>378</v>
      </c>
    </row>
    <row r="2" spans="1:9" ht="34.5">
      <c r="B2" s="251" t="s">
        <v>50</v>
      </c>
      <c r="C2" s="252" t="s">
        <v>112</v>
      </c>
      <c r="D2" s="252" t="s">
        <v>113</v>
      </c>
      <c r="E2" s="252" t="s">
        <v>114</v>
      </c>
      <c r="F2" s="252" t="s">
        <v>264</v>
      </c>
      <c r="G2" s="252" t="s">
        <v>265</v>
      </c>
      <c r="H2" s="252" t="s">
        <v>266</v>
      </c>
      <c r="I2" s="253" t="s">
        <v>90</v>
      </c>
    </row>
    <row r="3" spans="1:9">
      <c r="B3" s="254" t="s">
        <v>98</v>
      </c>
      <c r="C3" s="255">
        <v>614</v>
      </c>
      <c r="D3" s="255">
        <v>21062</v>
      </c>
      <c r="E3" s="255">
        <v>350</v>
      </c>
      <c r="F3" s="256">
        <v>20.399999999999999</v>
      </c>
      <c r="G3" s="256">
        <v>4.5</v>
      </c>
      <c r="H3" s="256">
        <v>15.899999999999999</v>
      </c>
      <c r="I3" s="256">
        <v>4.5333333333333332</v>
      </c>
    </row>
    <row r="4" spans="1:9">
      <c r="B4" s="254" t="s">
        <v>99</v>
      </c>
      <c r="C4" s="255">
        <v>644</v>
      </c>
      <c r="D4" s="255">
        <v>21362</v>
      </c>
      <c r="E4" s="255">
        <v>435</v>
      </c>
      <c r="F4" s="256">
        <v>21.4</v>
      </c>
      <c r="G4" s="256">
        <v>4.5999999999999996</v>
      </c>
      <c r="H4" s="256">
        <v>16.799999999999997</v>
      </c>
      <c r="I4" s="256">
        <v>4.6521739130434785</v>
      </c>
    </row>
    <row r="5" spans="1:9">
      <c r="B5" s="254" t="s">
        <v>100</v>
      </c>
      <c r="C5" s="255">
        <v>762</v>
      </c>
      <c r="D5" s="255">
        <v>22154</v>
      </c>
      <c r="E5" s="255">
        <v>392</v>
      </c>
      <c r="F5" s="256">
        <v>20.100000000000001</v>
      </c>
      <c r="G5" s="256">
        <v>4.4000000000000004</v>
      </c>
      <c r="H5" s="256">
        <v>15.700000000000001</v>
      </c>
      <c r="I5" s="256">
        <v>4.5681818181818183</v>
      </c>
    </row>
    <row r="6" spans="1:9">
      <c r="B6" s="254" t="s">
        <v>101</v>
      </c>
      <c r="C6" s="255">
        <v>750</v>
      </c>
      <c r="D6" s="255">
        <v>23206</v>
      </c>
      <c r="E6" s="255">
        <v>503</v>
      </c>
      <c r="F6" s="256">
        <v>19.7</v>
      </c>
      <c r="G6" s="256">
        <v>4.5999999999999996</v>
      </c>
      <c r="H6" s="256">
        <v>15.1</v>
      </c>
      <c r="I6" s="256">
        <v>4.2826086956521738</v>
      </c>
    </row>
    <row r="7" spans="1:9">
      <c r="B7" s="254" t="s">
        <v>102</v>
      </c>
      <c r="C7" s="255">
        <v>759</v>
      </c>
      <c r="D7" s="255">
        <v>24472</v>
      </c>
      <c r="E7" s="255">
        <v>607</v>
      </c>
      <c r="F7" s="256">
        <v>20</v>
      </c>
      <c r="G7" s="256">
        <v>4.8</v>
      </c>
      <c r="H7" s="256">
        <v>15.2</v>
      </c>
      <c r="I7" s="256">
        <v>4.166666666666667</v>
      </c>
    </row>
    <row r="8" spans="1:9">
      <c r="B8" s="254" t="s">
        <v>103</v>
      </c>
      <c r="C8" s="255">
        <v>862</v>
      </c>
      <c r="D8" s="255">
        <v>26425</v>
      </c>
      <c r="E8" s="255">
        <v>594</v>
      </c>
      <c r="F8" s="256">
        <v>22.7</v>
      </c>
      <c r="G8" s="256">
        <v>5.2</v>
      </c>
      <c r="H8" s="256">
        <v>17.5</v>
      </c>
      <c r="I8" s="256">
        <v>4.365384615384615</v>
      </c>
    </row>
    <row r="9" spans="1:9">
      <c r="B9" s="254" t="s">
        <v>95</v>
      </c>
      <c r="C9" s="255">
        <v>886</v>
      </c>
      <c r="D9" s="255">
        <v>27510</v>
      </c>
      <c r="E9" s="255">
        <v>678</v>
      </c>
      <c r="F9" s="256">
        <v>23.3</v>
      </c>
      <c r="G9" s="256">
        <v>5.4</v>
      </c>
      <c r="H9" s="256">
        <v>17.899999999999999</v>
      </c>
      <c r="I9" s="256">
        <v>4.3148148148148149</v>
      </c>
    </row>
    <row r="10" spans="1:9">
      <c r="B10" s="254" t="s">
        <v>104</v>
      </c>
      <c r="C10" s="255">
        <v>1094</v>
      </c>
      <c r="D10" s="255">
        <v>29265</v>
      </c>
      <c r="E10" s="255">
        <v>756</v>
      </c>
      <c r="F10" s="256">
        <v>23.6</v>
      </c>
      <c r="G10" s="256">
        <v>5.3</v>
      </c>
      <c r="H10" s="256">
        <v>18.3</v>
      </c>
      <c r="I10" s="256">
        <v>4.4528301886792461</v>
      </c>
    </row>
    <row r="11" spans="1:9">
      <c r="B11" s="254" t="s">
        <v>105</v>
      </c>
      <c r="C11" s="255">
        <v>1120</v>
      </c>
      <c r="D11" s="255">
        <v>30083</v>
      </c>
      <c r="E11" s="255">
        <v>852</v>
      </c>
      <c r="F11" s="256">
        <v>24.2</v>
      </c>
      <c r="G11" s="256">
        <v>5.4</v>
      </c>
      <c r="H11" s="256">
        <v>18.799999999999997</v>
      </c>
      <c r="I11" s="256">
        <v>4.481481481481481</v>
      </c>
    </row>
    <row r="12" spans="1:9">
      <c r="B12" s="257" t="s">
        <v>106</v>
      </c>
      <c r="C12" s="258">
        <v>1354</v>
      </c>
      <c r="D12" s="258">
        <v>31318</v>
      </c>
      <c r="E12" s="258">
        <v>847</v>
      </c>
      <c r="F12" s="259">
        <v>29.3</v>
      </c>
      <c r="G12" s="259">
        <v>5.7</v>
      </c>
      <c r="H12" s="259">
        <v>23.6</v>
      </c>
      <c r="I12" s="259">
        <v>5.140350877192982</v>
      </c>
    </row>
    <row r="13" spans="1:9">
      <c r="B13" s="33" t="s">
        <v>116</v>
      </c>
    </row>
    <row r="14" spans="1:9">
      <c r="B14" s="33"/>
    </row>
    <row r="15" spans="1:9">
      <c r="B15" s="40" t="s">
        <v>379</v>
      </c>
      <c r="C15" s="30"/>
      <c r="D15" s="30"/>
      <c r="E15" s="30"/>
      <c r="F15" s="30"/>
      <c r="G15" s="30"/>
      <c r="H15" s="30"/>
      <c r="I15" s="30"/>
    </row>
    <row r="16" spans="1:9" ht="34.5">
      <c r="B16" s="251" t="s">
        <v>50</v>
      </c>
      <c r="C16" s="252" t="s">
        <v>112</v>
      </c>
      <c r="D16" s="252" t="s">
        <v>113</v>
      </c>
      <c r="E16" s="252" t="s">
        <v>114</v>
      </c>
      <c r="F16" s="252" t="s">
        <v>264</v>
      </c>
      <c r="G16" s="252" t="s">
        <v>265</v>
      </c>
      <c r="H16" s="252" t="s">
        <v>266</v>
      </c>
      <c r="I16" s="253" t="s">
        <v>90</v>
      </c>
    </row>
    <row r="17" spans="2:9">
      <c r="B17" s="254" t="s">
        <v>98</v>
      </c>
      <c r="C17" s="255">
        <v>113</v>
      </c>
      <c r="D17" s="255">
        <v>6127</v>
      </c>
      <c r="E17" s="255">
        <v>117</v>
      </c>
      <c r="F17" s="256">
        <v>19.899999999999999</v>
      </c>
      <c r="G17" s="284">
        <v>9.6999999999999993</v>
      </c>
      <c r="H17" s="284">
        <v>10.199999999999999</v>
      </c>
      <c r="I17" s="351">
        <f>F17/G17</f>
        <v>2.0515463917525771</v>
      </c>
    </row>
    <row r="18" spans="2:9">
      <c r="B18" s="254" t="s">
        <v>99</v>
      </c>
      <c r="C18" s="255">
        <v>149</v>
      </c>
      <c r="D18" s="255">
        <v>6252</v>
      </c>
      <c r="E18" s="255">
        <v>157</v>
      </c>
      <c r="F18" s="256">
        <v>26.2</v>
      </c>
      <c r="G18" s="284">
        <v>9.9</v>
      </c>
      <c r="H18" s="284">
        <v>16.3</v>
      </c>
      <c r="I18" s="351">
        <f t="shared" ref="I18:I26" si="0">F18/G18</f>
        <v>2.6464646464646462</v>
      </c>
    </row>
    <row r="19" spans="2:9">
      <c r="B19" s="254" t="s">
        <v>100</v>
      </c>
      <c r="C19" s="255">
        <v>171</v>
      </c>
      <c r="D19" s="255">
        <v>6474</v>
      </c>
      <c r="E19" s="255">
        <v>135</v>
      </c>
      <c r="F19" s="256">
        <v>23.1</v>
      </c>
      <c r="G19" s="284">
        <v>9.5</v>
      </c>
      <c r="H19" s="284">
        <v>13.6</v>
      </c>
      <c r="I19" s="351">
        <f t="shared" si="0"/>
        <v>2.4315789473684211</v>
      </c>
    </row>
    <row r="20" spans="2:9">
      <c r="B20" s="254" t="s">
        <v>101</v>
      </c>
      <c r="C20" s="255">
        <v>164</v>
      </c>
      <c r="D20" s="255">
        <v>6757</v>
      </c>
      <c r="E20" s="255">
        <v>159</v>
      </c>
      <c r="F20" s="256">
        <v>22.1</v>
      </c>
      <c r="G20" s="284">
        <v>10</v>
      </c>
      <c r="H20" s="284">
        <v>12.1</v>
      </c>
      <c r="I20" s="351">
        <f t="shared" si="0"/>
        <v>2.21</v>
      </c>
    </row>
    <row r="21" spans="2:9">
      <c r="B21" s="254" t="s">
        <v>102</v>
      </c>
      <c r="C21" s="255">
        <v>196</v>
      </c>
      <c r="D21" s="255">
        <v>7268</v>
      </c>
      <c r="E21" s="255">
        <v>196</v>
      </c>
      <c r="F21" s="256">
        <v>26.5</v>
      </c>
      <c r="G21" s="284">
        <v>10.7</v>
      </c>
      <c r="H21" s="284">
        <v>15.8</v>
      </c>
      <c r="I21" s="351">
        <f t="shared" si="0"/>
        <v>2.476635514018692</v>
      </c>
    </row>
    <row r="22" spans="2:9">
      <c r="B22" s="254" t="s">
        <v>103</v>
      </c>
      <c r="C22" s="255">
        <v>195</v>
      </c>
      <c r="D22" s="255">
        <v>7533</v>
      </c>
      <c r="E22" s="255">
        <v>209</v>
      </c>
      <c r="F22" s="256">
        <v>26.3</v>
      </c>
      <c r="G22" s="284">
        <v>11.1</v>
      </c>
      <c r="H22" s="284">
        <v>15.2</v>
      </c>
      <c r="I22" s="351">
        <f t="shared" si="0"/>
        <v>2.3693693693693696</v>
      </c>
    </row>
    <row r="23" spans="2:9">
      <c r="B23" s="254" t="s">
        <v>95</v>
      </c>
      <c r="C23" s="255">
        <v>199</v>
      </c>
      <c r="D23" s="255">
        <v>7430</v>
      </c>
      <c r="E23" s="255">
        <v>224</v>
      </c>
      <c r="F23" s="256">
        <v>26.9</v>
      </c>
      <c r="G23" s="284">
        <v>10.9</v>
      </c>
      <c r="H23" s="284">
        <v>16</v>
      </c>
      <c r="I23" s="351">
        <f t="shared" si="0"/>
        <v>2.4678899082568804</v>
      </c>
    </row>
    <row r="24" spans="2:9">
      <c r="B24" s="254" t="s">
        <v>104</v>
      </c>
      <c r="C24" s="255">
        <v>270</v>
      </c>
      <c r="D24" s="255">
        <v>7826</v>
      </c>
      <c r="E24" s="255">
        <v>233</v>
      </c>
      <c r="F24" s="256">
        <v>30.4</v>
      </c>
      <c r="G24" s="284">
        <v>10.9</v>
      </c>
      <c r="H24" s="284">
        <v>19.5</v>
      </c>
      <c r="I24" s="351">
        <f t="shared" si="0"/>
        <v>2.7889908256880731</v>
      </c>
    </row>
    <row r="25" spans="2:9">
      <c r="B25" s="254" t="s">
        <v>105</v>
      </c>
      <c r="C25" s="255">
        <v>267</v>
      </c>
      <c r="D25" s="255">
        <v>8072</v>
      </c>
      <c r="E25" s="255">
        <v>219</v>
      </c>
      <c r="F25" s="256">
        <v>30.1</v>
      </c>
      <c r="G25" s="284">
        <v>11.2</v>
      </c>
      <c r="H25" s="284">
        <v>18.899999999999999</v>
      </c>
      <c r="I25" s="351">
        <f t="shared" si="0"/>
        <v>2.6875000000000004</v>
      </c>
    </row>
    <row r="26" spans="2:9">
      <c r="B26" s="257" t="s">
        <v>106</v>
      </c>
      <c r="C26" s="258">
        <v>318</v>
      </c>
      <c r="D26" s="258">
        <v>8042</v>
      </c>
      <c r="E26" s="258">
        <v>221</v>
      </c>
      <c r="F26" s="259">
        <v>35.799999999999997</v>
      </c>
      <c r="G26" s="359">
        <v>11.2</v>
      </c>
      <c r="H26" s="359">
        <v>24.6</v>
      </c>
      <c r="I26" s="360">
        <f t="shared" si="0"/>
        <v>3.1964285714285712</v>
      </c>
    </row>
    <row r="27" spans="2:9">
      <c r="B27" s="33" t="s">
        <v>116</v>
      </c>
    </row>
    <row r="28" spans="2:9">
      <c r="B28" s="33" t="s">
        <v>218</v>
      </c>
    </row>
    <row r="29" spans="2:9">
      <c r="B29" s="33" t="s">
        <v>219</v>
      </c>
    </row>
    <row r="30" spans="2:9">
      <c r="B30" s="33" t="s">
        <v>220</v>
      </c>
    </row>
    <row r="31" spans="2:9">
      <c r="B31" s="33" t="s">
        <v>221</v>
      </c>
    </row>
    <row r="32" spans="2:9">
      <c r="B32" s="33" t="s">
        <v>268</v>
      </c>
    </row>
  </sheetData>
  <hyperlinks>
    <hyperlink ref="A1" location="Index!A1" display="Index" xr:uid="{4E4F9C35-E963-42FD-BC6B-FBCA1DBBA2EA}"/>
  </hyperlinks>
  <pageMargins left="0.7" right="0.7" top="0.75" bottom="0.75" header="0.3" footer="0.3"/>
  <pageSetup paperSize="9" scale="79" orientation="landscape" r:id="rId1"/>
  <headerFooter>
    <oddFooter>&amp;L&amp;1#&amp;"Arial"&amp;11&amp;KA80000PROTECTED: CABINET-IN-CONFIDENCE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84722-9DA6-44DD-9692-44FE18D1DFB8}">
  <dimension ref="A1:H23"/>
  <sheetViews>
    <sheetView showGridLines="0" zoomScaleNormal="100" zoomScaleSheetLayoutView="190" workbookViewId="0">
      <selection activeCell="C28" sqref="C28"/>
    </sheetView>
  </sheetViews>
  <sheetFormatPr defaultRowHeight="14.5"/>
  <cols>
    <col min="3" max="3" width="12.1796875" customWidth="1"/>
    <col min="4" max="4" width="13" customWidth="1"/>
    <col min="5" max="5" width="13.54296875" customWidth="1"/>
    <col min="6" max="6" width="15.81640625" customWidth="1"/>
    <col min="7" max="7" width="12.1796875" customWidth="1"/>
  </cols>
  <sheetData>
    <row r="1" spans="1:8">
      <c r="A1" s="2" t="s">
        <v>0</v>
      </c>
      <c r="B1" s="35" t="s">
        <v>126</v>
      </c>
    </row>
    <row r="2" spans="1:8" ht="34.5">
      <c r="B2" s="243" t="s">
        <v>50</v>
      </c>
      <c r="C2" s="244" t="s">
        <v>112</v>
      </c>
      <c r="D2" s="244" t="s">
        <v>125</v>
      </c>
      <c r="E2" s="244" t="s">
        <v>123</v>
      </c>
      <c r="F2" s="244" t="s">
        <v>108</v>
      </c>
      <c r="G2" s="244" t="s">
        <v>109</v>
      </c>
      <c r="H2" s="245" t="s">
        <v>124</v>
      </c>
    </row>
    <row r="3" spans="1:8">
      <c r="B3" s="246" t="s">
        <v>97</v>
      </c>
      <c r="C3" s="207">
        <v>2734</v>
      </c>
      <c r="D3" s="207">
        <v>41168</v>
      </c>
      <c r="E3" s="247">
        <v>62.1</v>
      </c>
      <c r="F3" s="247">
        <v>7.8</v>
      </c>
      <c r="G3" s="247">
        <v>54.3</v>
      </c>
      <c r="H3" s="247">
        <v>8</v>
      </c>
    </row>
    <row r="4" spans="1:8">
      <c r="B4" s="246" t="s">
        <v>98</v>
      </c>
      <c r="C4" s="207">
        <v>2933</v>
      </c>
      <c r="D4" s="207">
        <v>39358</v>
      </c>
      <c r="E4" s="247">
        <v>64.7</v>
      </c>
      <c r="F4" s="247">
        <v>7.3</v>
      </c>
      <c r="G4" s="247">
        <v>57.4</v>
      </c>
      <c r="H4" s="247">
        <v>8.8000000000000007</v>
      </c>
    </row>
    <row r="5" spans="1:8">
      <c r="B5" s="246" t="s">
        <v>99</v>
      </c>
      <c r="C5" s="207">
        <v>3118</v>
      </c>
      <c r="D5" s="207">
        <v>44204</v>
      </c>
      <c r="E5" s="247">
        <v>66.8</v>
      </c>
      <c r="F5" s="247">
        <v>8.1</v>
      </c>
      <c r="G5" s="247">
        <v>58.7</v>
      </c>
      <c r="H5" s="247">
        <v>8.1999999999999993</v>
      </c>
    </row>
    <row r="6" spans="1:8">
      <c r="B6" s="246" t="s">
        <v>100</v>
      </c>
      <c r="C6" s="207">
        <v>3366</v>
      </c>
      <c r="D6" s="207">
        <v>44663</v>
      </c>
      <c r="E6" s="247">
        <v>70.2</v>
      </c>
      <c r="F6" s="247">
        <v>8.1</v>
      </c>
      <c r="G6" s="247">
        <v>62.2</v>
      </c>
      <c r="H6" s="247">
        <v>8.6999999999999993</v>
      </c>
    </row>
    <row r="7" spans="1:8">
      <c r="B7" s="246" t="s">
        <v>101</v>
      </c>
      <c r="C7" s="207">
        <v>3287</v>
      </c>
      <c r="D7" s="207">
        <v>46563</v>
      </c>
      <c r="E7" s="247">
        <v>66.900000000000006</v>
      </c>
      <c r="F7" s="247">
        <v>8.1999999999999993</v>
      </c>
      <c r="G7" s="247">
        <v>58.7</v>
      </c>
      <c r="H7" s="247">
        <v>8.1</v>
      </c>
    </row>
    <row r="8" spans="1:8">
      <c r="B8" s="246" t="s">
        <v>102</v>
      </c>
      <c r="C8" s="207">
        <v>3734</v>
      </c>
      <c r="D8" s="207">
        <v>47002</v>
      </c>
      <c r="E8" s="247">
        <v>74.2</v>
      </c>
      <c r="F8" s="247">
        <v>8.1</v>
      </c>
      <c r="G8" s="247">
        <v>66</v>
      </c>
      <c r="H8" s="247">
        <v>9.1</v>
      </c>
    </row>
    <row r="9" spans="1:8">
      <c r="B9" s="246" t="s">
        <v>103</v>
      </c>
      <c r="C9" s="207">
        <v>3718</v>
      </c>
      <c r="D9" s="207">
        <v>48763</v>
      </c>
      <c r="E9" s="247">
        <v>72</v>
      </c>
      <c r="F9" s="247">
        <v>8.3000000000000007</v>
      </c>
      <c r="G9" s="247">
        <v>63.7</v>
      </c>
      <c r="H9" s="247">
        <v>8.6999999999999993</v>
      </c>
    </row>
    <row r="10" spans="1:8">
      <c r="B10" s="246" t="s">
        <v>95</v>
      </c>
      <c r="C10" s="207">
        <v>3541</v>
      </c>
      <c r="D10" s="207">
        <v>39548</v>
      </c>
      <c r="E10" s="247">
        <v>66.8</v>
      </c>
      <c r="F10" s="247">
        <v>6.5</v>
      </c>
      <c r="G10" s="247">
        <v>60.3</v>
      </c>
      <c r="H10" s="247">
        <v>10.199999999999999</v>
      </c>
    </row>
    <row r="11" spans="1:8">
      <c r="B11" s="246" t="s">
        <v>104</v>
      </c>
      <c r="C11" s="207">
        <v>4098</v>
      </c>
      <c r="D11" s="207">
        <v>57131</v>
      </c>
      <c r="E11" s="247">
        <v>75.400000000000006</v>
      </c>
      <c r="F11" s="247">
        <v>9.1999999999999993</v>
      </c>
      <c r="G11" s="247">
        <v>66.2</v>
      </c>
      <c r="H11" s="247">
        <v>8.1999999999999993</v>
      </c>
    </row>
    <row r="12" spans="1:8">
      <c r="B12" s="248" t="s">
        <v>105</v>
      </c>
      <c r="C12" s="249">
        <v>4968</v>
      </c>
      <c r="D12" s="249">
        <v>58838</v>
      </c>
      <c r="E12" s="250">
        <v>89</v>
      </c>
      <c r="F12" s="250">
        <v>9.3000000000000007</v>
      </c>
      <c r="G12" s="250">
        <v>79.7</v>
      </c>
      <c r="H12" s="250">
        <v>9.6</v>
      </c>
    </row>
    <row r="13" spans="1:8">
      <c r="B13" s="4" t="s">
        <v>131</v>
      </c>
    </row>
    <row r="14" spans="1:8">
      <c r="B14" s="4" t="s">
        <v>129</v>
      </c>
    </row>
    <row r="15" spans="1:8">
      <c r="B15" s="4" t="s">
        <v>130</v>
      </c>
    </row>
    <row r="16" spans="1:8">
      <c r="B16" s="4" t="s">
        <v>363</v>
      </c>
    </row>
    <row r="17" spans="2:2">
      <c r="B17" s="49" t="s">
        <v>269</v>
      </c>
    </row>
    <row r="18" spans="2:2">
      <c r="B18" s="49" t="s">
        <v>127</v>
      </c>
    </row>
    <row r="19" spans="2:2">
      <c r="B19" s="4" t="s">
        <v>128</v>
      </c>
    </row>
    <row r="21" spans="2:2">
      <c r="B21" s="170"/>
    </row>
    <row r="22" spans="2:2">
      <c r="B22" s="171"/>
    </row>
    <row r="23" spans="2:2">
      <c r="B23" s="172"/>
    </row>
  </sheetData>
  <hyperlinks>
    <hyperlink ref="A1" location="Index!A1" display="Index" xr:uid="{FFE412D5-7636-4AD4-92D4-03D6246A566F}"/>
  </hyperlinks>
  <pageMargins left="0.7" right="0.7" top="0.75" bottom="0.75" header="0.3" footer="0.3"/>
  <pageSetup paperSize="9" orientation="landscape" r:id="rId1"/>
  <headerFooter>
    <oddFooter>&amp;L&amp;1#&amp;"Arial"&amp;11&amp;KA80000PROTECTED: CABINET-IN-CONFIDENCE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7487-3C97-4AA1-84FA-A54FF25DEE78}">
  <sheetPr>
    <tabColor theme="7" tint="0.59999389629810485"/>
  </sheetPr>
  <dimension ref="A1:M357"/>
  <sheetViews>
    <sheetView showGridLines="0" workbookViewId="0">
      <selection activeCell="P10" sqref="P10"/>
    </sheetView>
  </sheetViews>
  <sheetFormatPr defaultColWidth="10.7265625" defaultRowHeight="13.15" customHeight="1"/>
  <cols>
    <col min="1" max="1" width="53.7265625" style="99" customWidth="1"/>
    <col min="2" max="7" width="9.7265625" style="137" customWidth="1"/>
    <col min="8" max="8" width="10.7265625" style="137"/>
    <col min="9" max="9" width="1.7265625" style="137" customWidth="1"/>
    <col min="10" max="256" width="10.7265625" style="137"/>
    <col min="257" max="257" width="53.7265625" style="137" customWidth="1"/>
    <col min="258" max="263" width="9.7265625" style="137" customWidth="1"/>
    <col min="264" max="264" width="10.7265625" style="137"/>
    <col min="265" max="265" width="1.7265625" style="137" customWidth="1"/>
    <col min="266" max="512" width="10.7265625" style="137"/>
    <col min="513" max="513" width="53.7265625" style="137" customWidth="1"/>
    <col min="514" max="519" width="9.7265625" style="137" customWidth="1"/>
    <col min="520" max="520" width="10.7265625" style="137"/>
    <col min="521" max="521" width="1.7265625" style="137" customWidth="1"/>
    <col min="522" max="768" width="10.7265625" style="137"/>
    <col min="769" max="769" width="53.7265625" style="137" customWidth="1"/>
    <col min="770" max="775" width="9.7265625" style="137" customWidth="1"/>
    <col min="776" max="776" width="10.7265625" style="137"/>
    <col min="777" max="777" width="1.7265625" style="137" customWidth="1"/>
    <col min="778" max="1024" width="10.7265625" style="137"/>
    <col min="1025" max="1025" width="53.7265625" style="137" customWidth="1"/>
    <col min="1026" max="1031" width="9.7265625" style="137" customWidth="1"/>
    <col min="1032" max="1032" width="10.7265625" style="137"/>
    <col min="1033" max="1033" width="1.7265625" style="137" customWidth="1"/>
    <col min="1034" max="1280" width="10.7265625" style="137"/>
    <col min="1281" max="1281" width="53.7265625" style="137" customWidth="1"/>
    <col min="1282" max="1287" width="9.7265625" style="137" customWidth="1"/>
    <col min="1288" max="1288" width="10.7265625" style="137"/>
    <col min="1289" max="1289" width="1.7265625" style="137" customWidth="1"/>
    <col min="1290" max="1536" width="10.7265625" style="137"/>
    <col min="1537" max="1537" width="53.7265625" style="137" customWidth="1"/>
    <col min="1538" max="1543" width="9.7265625" style="137" customWidth="1"/>
    <col min="1544" max="1544" width="10.7265625" style="137"/>
    <col min="1545" max="1545" width="1.7265625" style="137" customWidth="1"/>
    <col min="1546" max="1792" width="10.7265625" style="137"/>
    <col min="1793" max="1793" width="53.7265625" style="137" customWidth="1"/>
    <col min="1794" max="1799" width="9.7265625" style="137" customWidth="1"/>
    <col min="1800" max="1800" width="10.7265625" style="137"/>
    <col min="1801" max="1801" width="1.7265625" style="137" customWidth="1"/>
    <col min="1802" max="2048" width="10.7265625" style="137"/>
    <col min="2049" max="2049" width="53.7265625" style="137" customWidth="1"/>
    <col min="2050" max="2055" width="9.7265625" style="137" customWidth="1"/>
    <col min="2056" max="2056" width="10.7265625" style="137"/>
    <col min="2057" max="2057" width="1.7265625" style="137" customWidth="1"/>
    <col min="2058" max="2304" width="10.7265625" style="137"/>
    <col min="2305" max="2305" width="53.7265625" style="137" customWidth="1"/>
    <col min="2306" max="2311" width="9.7265625" style="137" customWidth="1"/>
    <col min="2312" max="2312" width="10.7265625" style="137"/>
    <col min="2313" max="2313" width="1.7265625" style="137" customWidth="1"/>
    <col min="2314" max="2560" width="10.7265625" style="137"/>
    <col min="2561" max="2561" width="53.7265625" style="137" customWidth="1"/>
    <col min="2562" max="2567" width="9.7265625" style="137" customWidth="1"/>
    <col min="2568" max="2568" width="10.7265625" style="137"/>
    <col min="2569" max="2569" width="1.7265625" style="137" customWidth="1"/>
    <col min="2570" max="2816" width="10.7265625" style="137"/>
    <col min="2817" max="2817" width="53.7265625" style="137" customWidth="1"/>
    <col min="2818" max="2823" width="9.7265625" style="137" customWidth="1"/>
    <col min="2824" max="2824" width="10.7265625" style="137"/>
    <col min="2825" max="2825" width="1.7265625" style="137" customWidth="1"/>
    <col min="2826" max="3072" width="10.7265625" style="137"/>
    <col min="3073" max="3073" width="53.7265625" style="137" customWidth="1"/>
    <col min="3074" max="3079" width="9.7265625" style="137" customWidth="1"/>
    <col min="3080" max="3080" width="10.7265625" style="137"/>
    <col min="3081" max="3081" width="1.7265625" style="137" customWidth="1"/>
    <col min="3082" max="3328" width="10.7265625" style="137"/>
    <col min="3329" max="3329" width="53.7265625" style="137" customWidth="1"/>
    <col min="3330" max="3335" width="9.7265625" style="137" customWidth="1"/>
    <col min="3336" max="3336" width="10.7265625" style="137"/>
    <col min="3337" max="3337" width="1.7265625" style="137" customWidth="1"/>
    <col min="3338" max="3584" width="10.7265625" style="137"/>
    <col min="3585" max="3585" width="53.7265625" style="137" customWidth="1"/>
    <col min="3586" max="3591" width="9.7265625" style="137" customWidth="1"/>
    <col min="3592" max="3592" width="10.7265625" style="137"/>
    <col min="3593" max="3593" width="1.7265625" style="137" customWidth="1"/>
    <col min="3594" max="3840" width="10.7265625" style="137"/>
    <col min="3841" max="3841" width="53.7265625" style="137" customWidth="1"/>
    <col min="3842" max="3847" width="9.7265625" style="137" customWidth="1"/>
    <col min="3848" max="3848" width="10.7265625" style="137"/>
    <col min="3849" max="3849" width="1.7265625" style="137" customWidth="1"/>
    <col min="3850" max="4096" width="10.7265625" style="137"/>
    <col min="4097" max="4097" width="53.7265625" style="137" customWidth="1"/>
    <col min="4098" max="4103" width="9.7265625" style="137" customWidth="1"/>
    <col min="4104" max="4104" width="10.7265625" style="137"/>
    <col min="4105" max="4105" width="1.7265625" style="137" customWidth="1"/>
    <col min="4106" max="4352" width="10.7265625" style="137"/>
    <col min="4353" max="4353" width="53.7265625" style="137" customWidth="1"/>
    <col min="4354" max="4359" width="9.7265625" style="137" customWidth="1"/>
    <col min="4360" max="4360" width="10.7265625" style="137"/>
    <col min="4361" max="4361" width="1.7265625" style="137" customWidth="1"/>
    <col min="4362" max="4608" width="10.7265625" style="137"/>
    <col min="4609" max="4609" width="53.7265625" style="137" customWidth="1"/>
    <col min="4610" max="4615" width="9.7265625" style="137" customWidth="1"/>
    <col min="4616" max="4616" width="10.7265625" style="137"/>
    <col min="4617" max="4617" width="1.7265625" style="137" customWidth="1"/>
    <col min="4618" max="4864" width="10.7265625" style="137"/>
    <col min="4865" max="4865" width="53.7265625" style="137" customWidth="1"/>
    <col min="4866" max="4871" width="9.7265625" style="137" customWidth="1"/>
    <col min="4872" max="4872" width="10.7265625" style="137"/>
    <col min="4873" max="4873" width="1.7265625" style="137" customWidth="1"/>
    <col min="4874" max="5120" width="10.7265625" style="137"/>
    <col min="5121" max="5121" width="53.7265625" style="137" customWidth="1"/>
    <col min="5122" max="5127" width="9.7265625" style="137" customWidth="1"/>
    <col min="5128" max="5128" width="10.7265625" style="137"/>
    <col min="5129" max="5129" width="1.7265625" style="137" customWidth="1"/>
    <col min="5130" max="5376" width="10.7265625" style="137"/>
    <col min="5377" max="5377" width="53.7265625" style="137" customWidth="1"/>
    <col min="5378" max="5383" width="9.7265625" style="137" customWidth="1"/>
    <col min="5384" max="5384" width="10.7265625" style="137"/>
    <col min="5385" max="5385" width="1.7265625" style="137" customWidth="1"/>
    <col min="5386" max="5632" width="10.7265625" style="137"/>
    <col min="5633" max="5633" width="53.7265625" style="137" customWidth="1"/>
    <col min="5634" max="5639" width="9.7265625" style="137" customWidth="1"/>
    <col min="5640" max="5640" width="10.7265625" style="137"/>
    <col min="5641" max="5641" width="1.7265625" style="137" customWidth="1"/>
    <col min="5642" max="5888" width="10.7265625" style="137"/>
    <col min="5889" max="5889" width="53.7265625" style="137" customWidth="1"/>
    <col min="5890" max="5895" width="9.7265625" style="137" customWidth="1"/>
    <col min="5896" max="5896" width="10.7265625" style="137"/>
    <col min="5897" max="5897" width="1.7265625" style="137" customWidth="1"/>
    <col min="5898" max="6144" width="10.7265625" style="137"/>
    <col min="6145" max="6145" width="53.7265625" style="137" customWidth="1"/>
    <col min="6146" max="6151" width="9.7265625" style="137" customWidth="1"/>
    <col min="6152" max="6152" width="10.7265625" style="137"/>
    <col min="6153" max="6153" width="1.7265625" style="137" customWidth="1"/>
    <col min="6154" max="6400" width="10.7265625" style="137"/>
    <col min="6401" max="6401" width="53.7265625" style="137" customWidth="1"/>
    <col min="6402" max="6407" width="9.7265625" style="137" customWidth="1"/>
    <col min="6408" max="6408" width="10.7265625" style="137"/>
    <col min="6409" max="6409" width="1.7265625" style="137" customWidth="1"/>
    <col min="6410" max="6656" width="10.7265625" style="137"/>
    <col min="6657" max="6657" width="53.7265625" style="137" customWidth="1"/>
    <col min="6658" max="6663" width="9.7265625" style="137" customWidth="1"/>
    <col min="6664" max="6664" width="10.7265625" style="137"/>
    <col min="6665" max="6665" width="1.7265625" style="137" customWidth="1"/>
    <col min="6666" max="6912" width="10.7265625" style="137"/>
    <col min="6913" max="6913" width="53.7265625" style="137" customWidth="1"/>
    <col min="6914" max="6919" width="9.7265625" style="137" customWidth="1"/>
    <col min="6920" max="6920" width="10.7265625" style="137"/>
    <col min="6921" max="6921" width="1.7265625" style="137" customWidth="1"/>
    <col min="6922" max="7168" width="10.7265625" style="137"/>
    <col min="7169" max="7169" width="53.7265625" style="137" customWidth="1"/>
    <col min="7170" max="7175" width="9.7265625" style="137" customWidth="1"/>
    <col min="7176" max="7176" width="10.7265625" style="137"/>
    <col min="7177" max="7177" width="1.7265625" style="137" customWidth="1"/>
    <col min="7178" max="7424" width="10.7265625" style="137"/>
    <col min="7425" max="7425" width="53.7265625" style="137" customWidth="1"/>
    <col min="7426" max="7431" width="9.7265625" style="137" customWidth="1"/>
    <col min="7432" max="7432" width="10.7265625" style="137"/>
    <col min="7433" max="7433" width="1.7265625" style="137" customWidth="1"/>
    <col min="7434" max="7680" width="10.7265625" style="137"/>
    <col min="7681" max="7681" width="53.7265625" style="137" customWidth="1"/>
    <col min="7682" max="7687" width="9.7265625" style="137" customWidth="1"/>
    <col min="7688" max="7688" width="10.7265625" style="137"/>
    <col min="7689" max="7689" width="1.7265625" style="137" customWidth="1"/>
    <col min="7690" max="7936" width="10.7265625" style="137"/>
    <col min="7937" max="7937" width="53.7265625" style="137" customWidth="1"/>
    <col min="7938" max="7943" width="9.7265625" style="137" customWidth="1"/>
    <col min="7944" max="7944" width="10.7265625" style="137"/>
    <col min="7945" max="7945" width="1.7265625" style="137" customWidth="1"/>
    <col min="7946" max="8192" width="10.7265625" style="137"/>
    <col min="8193" max="8193" width="53.7265625" style="137" customWidth="1"/>
    <col min="8194" max="8199" width="9.7265625" style="137" customWidth="1"/>
    <col min="8200" max="8200" width="10.7265625" style="137"/>
    <col min="8201" max="8201" width="1.7265625" style="137" customWidth="1"/>
    <col min="8202" max="8448" width="10.7265625" style="137"/>
    <col min="8449" max="8449" width="53.7265625" style="137" customWidth="1"/>
    <col min="8450" max="8455" width="9.7265625" style="137" customWidth="1"/>
    <col min="8456" max="8456" width="10.7265625" style="137"/>
    <col min="8457" max="8457" width="1.7265625" style="137" customWidth="1"/>
    <col min="8458" max="8704" width="10.7265625" style="137"/>
    <col min="8705" max="8705" width="53.7265625" style="137" customWidth="1"/>
    <col min="8706" max="8711" width="9.7265625" style="137" customWidth="1"/>
    <col min="8712" max="8712" width="10.7265625" style="137"/>
    <col min="8713" max="8713" width="1.7265625" style="137" customWidth="1"/>
    <col min="8714" max="8960" width="10.7265625" style="137"/>
    <col min="8961" max="8961" width="53.7265625" style="137" customWidth="1"/>
    <col min="8962" max="8967" width="9.7265625" style="137" customWidth="1"/>
    <col min="8968" max="8968" width="10.7265625" style="137"/>
    <col min="8969" max="8969" width="1.7265625" style="137" customWidth="1"/>
    <col min="8970" max="9216" width="10.7265625" style="137"/>
    <col min="9217" max="9217" width="53.7265625" style="137" customWidth="1"/>
    <col min="9218" max="9223" width="9.7265625" style="137" customWidth="1"/>
    <col min="9224" max="9224" width="10.7265625" style="137"/>
    <col min="9225" max="9225" width="1.7265625" style="137" customWidth="1"/>
    <col min="9226" max="9472" width="10.7265625" style="137"/>
    <col min="9473" max="9473" width="53.7265625" style="137" customWidth="1"/>
    <col min="9474" max="9479" width="9.7265625" style="137" customWidth="1"/>
    <col min="9480" max="9480" width="10.7265625" style="137"/>
    <col min="9481" max="9481" width="1.7265625" style="137" customWidth="1"/>
    <col min="9482" max="9728" width="10.7265625" style="137"/>
    <col min="9729" max="9729" width="53.7265625" style="137" customWidth="1"/>
    <col min="9730" max="9735" width="9.7265625" style="137" customWidth="1"/>
    <col min="9736" max="9736" width="10.7265625" style="137"/>
    <col min="9737" max="9737" width="1.7265625" style="137" customWidth="1"/>
    <col min="9738" max="9984" width="10.7265625" style="137"/>
    <col min="9985" max="9985" width="53.7265625" style="137" customWidth="1"/>
    <col min="9986" max="9991" width="9.7265625" style="137" customWidth="1"/>
    <col min="9992" max="9992" width="10.7265625" style="137"/>
    <col min="9993" max="9993" width="1.7265625" style="137" customWidth="1"/>
    <col min="9994" max="10240" width="10.7265625" style="137"/>
    <col min="10241" max="10241" width="53.7265625" style="137" customWidth="1"/>
    <col min="10242" max="10247" width="9.7265625" style="137" customWidth="1"/>
    <col min="10248" max="10248" width="10.7265625" style="137"/>
    <col min="10249" max="10249" width="1.7265625" style="137" customWidth="1"/>
    <col min="10250" max="10496" width="10.7265625" style="137"/>
    <col min="10497" max="10497" width="53.7265625" style="137" customWidth="1"/>
    <col min="10498" max="10503" width="9.7265625" style="137" customWidth="1"/>
    <col min="10504" max="10504" width="10.7265625" style="137"/>
    <col min="10505" max="10505" width="1.7265625" style="137" customWidth="1"/>
    <col min="10506" max="10752" width="10.7265625" style="137"/>
    <col min="10753" max="10753" width="53.7265625" style="137" customWidth="1"/>
    <col min="10754" max="10759" width="9.7265625" style="137" customWidth="1"/>
    <col min="10760" max="10760" width="10.7265625" style="137"/>
    <col min="10761" max="10761" width="1.7265625" style="137" customWidth="1"/>
    <col min="10762" max="11008" width="10.7265625" style="137"/>
    <col min="11009" max="11009" width="53.7265625" style="137" customWidth="1"/>
    <col min="11010" max="11015" width="9.7265625" style="137" customWidth="1"/>
    <col min="11016" max="11016" width="10.7265625" style="137"/>
    <col min="11017" max="11017" width="1.7265625" style="137" customWidth="1"/>
    <col min="11018" max="11264" width="10.7265625" style="137"/>
    <col min="11265" max="11265" width="53.7265625" style="137" customWidth="1"/>
    <col min="11266" max="11271" width="9.7265625" style="137" customWidth="1"/>
    <col min="11272" max="11272" width="10.7265625" style="137"/>
    <col min="11273" max="11273" width="1.7265625" style="137" customWidth="1"/>
    <col min="11274" max="11520" width="10.7265625" style="137"/>
    <col min="11521" max="11521" width="53.7265625" style="137" customWidth="1"/>
    <col min="11522" max="11527" width="9.7265625" style="137" customWidth="1"/>
    <col min="11528" max="11528" width="10.7265625" style="137"/>
    <col min="11529" max="11529" width="1.7265625" style="137" customWidth="1"/>
    <col min="11530" max="11776" width="10.7265625" style="137"/>
    <col min="11777" max="11777" width="53.7265625" style="137" customWidth="1"/>
    <col min="11778" max="11783" width="9.7265625" style="137" customWidth="1"/>
    <col min="11784" max="11784" width="10.7265625" style="137"/>
    <col min="11785" max="11785" width="1.7265625" style="137" customWidth="1"/>
    <col min="11786" max="12032" width="10.7265625" style="137"/>
    <col min="12033" max="12033" width="53.7265625" style="137" customWidth="1"/>
    <col min="12034" max="12039" width="9.7265625" style="137" customWidth="1"/>
    <col min="12040" max="12040" width="10.7265625" style="137"/>
    <col min="12041" max="12041" width="1.7265625" style="137" customWidth="1"/>
    <col min="12042" max="12288" width="10.7265625" style="137"/>
    <col min="12289" max="12289" width="53.7265625" style="137" customWidth="1"/>
    <col min="12290" max="12295" width="9.7265625" style="137" customWidth="1"/>
    <col min="12296" max="12296" width="10.7265625" style="137"/>
    <col min="12297" max="12297" width="1.7265625" style="137" customWidth="1"/>
    <col min="12298" max="12544" width="10.7265625" style="137"/>
    <col min="12545" max="12545" width="53.7265625" style="137" customWidth="1"/>
    <col min="12546" max="12551" width="9.7265625" style="137" customWidth="1"/>
    <col min="12552" max="12552" width="10.7265625" style="137"/>
    <col min="12553" max="12553" width="1.7265625" style="137" customWidth="1"/>
    <col min="12554" max="12800" width="10.7265625" style="137"/>
    <col min="12801" max="12801" width="53.7265625" style="137" customWidth="1"/>
    <col min="12802" max="12807" width="9.7265625" style="137" customWidth="1"/>
    <col min="12808" max="12808" width="10.7265625" style="137"/>
    <col min="12809" max="12809" width="1.7265625" style="137" customWidth="1"/>
    <col min="12810" max="13056" width="10.7265625" style="137"/>
    <col min="13057" max="13057" width="53.7265625" style="137" customWidth="1"/>
    <col min="13058" max="13063" width="9.7265625" style="137" customWidth="1"/>
    <col min="13064" max="13064" width="10.7265625" style="137"/>
    <col min="13065" max="13065" width="1.7265625" style="137" customWidth="1"/>
    <col min="13066" max="13312" width="10.7265625" style="137"/>
    <col min="13313" max="13313" width="53.7265625" style="137" customWidth="1"/>
    <col min="13314" max="13319" width="9.7265625" style="137" customWidth="1"/>
    <col min="13320" max="13320" width="10.7265625" style="137"/>
    <col min="13321" max="13321" width="1.7265625" style="137" customWidth="1"/>
    <col min="13322" max="13568" width="10.7265625" style="137"/>
    <col min="13569" max="13569" width="53.7265625" style="137" customWidth="1"/>
    <col min="13570" max="13575" width="9.7265625" style="137" customWidth="1"/>
    <col min="13576" max="13576" width="10.7265625" style="137"/>
    <col min="13577" max="13577" width="1.7265625" style="137" customWidth="1"/>
    <col min="13578" max="13824" width="10.7265625" style="137"/>
    <col min="13825" max="13825" width="53.7265625" style="137" customWidth="1"/>
    <col min="13826" max="13831" width="9.7265625" style="137" customWidth="1"/>
    <col min="13832" max="13832" width="10.7265625" style="137"/>
    <col min="13833" max="13833" width="1.7265625" style="137" customWidth="1"/>
    <col min="13834" max="14080" width="10.7265625" style="137"/>
    <col min="14081" max="14081" width="53.7265625" style="137" customWidth="1"/>
    <col min="14082" max="14087" width="9.7265625" style="137" customWidth="1"/>
    <col min="14088" max="14088" width="10.7265625" style="137"/>
    <col min="14089" max="14089" width="1.7265625" style="137" customWidth="1"/>
    <col min="14090" max="14336" width="10.7265625" style="137"/>
    <col min="14337" max="14337" width="53.7265625" style="137" customWidth="1"/>
    <col min="14338" max="14343" width="9.7265625" style="137" customWidth="1"/>
    <col min="14344" max="14344" width="10.7265625" style="137"/>
    <col min="14345" max="14345" width="1.7265625" style="137" customWidth="1"/>
    <col min="14346" max="14592" width="10.7265625" style="137"/>
    <col min="14593" max="14593" width="53.7265625" style="137" customWidth="1"/>
    <col min="14594" max="14599" width="9.7265625" style="137" customWidth="1"/>
    <col min="14600" max="14600" width="10.7265625" style="137"/>
    <col min="14601" max="14601" width="1.7265625" style="137" customWidth="1"/>
    <col min="14602" max="14848" width="10.7265625" style="137"/>
    <col min="14849" max="14849" width="53.7265625" style="137" customWidth="1"/>
    <col min="14850" max="14855" width="9.7265625" style="137" customWidth="1"/>
    <col min="14856" max="14856" width="10.7265625" style="137"/>
    <col min="14857" max="14857" width="1.7265625" style="137" customWidth="1"/>
    <col min="14858" max="15104" width="10.7265625" style="137"/>
    <col min="15105" max="15105" width="53.7265625" style="137" customWidth="1"/>
    <col min="15106" max="15111" width="9.7265625" style="137" customWidth="1"/>
    <col min="15112" max="15112" width="10.7265625" style="137"/>
    <col min="15113" max="15113" width="1.7265625" style="137" customWidth="1"/>
    <col min="15114" max="15360" width="10.7265625" style="137"/>
    <col min="15361" max="15361" width="53.7265625" style="137" customWidth="1"/>
    <col min="15362" max="15367" width="9.7265625" style="137" customWidth="1"/>
    <col min="15368" max="15368" width="10.7265625" style="137"/>
    <col min="15369" max="15369" width="1.7265625" style="137" customWidth="1"/>
    <col min="15370" max="15616" width="10.7265625" style="137"/>
    <col min="15617" max="15617" width="53.7265625" style="137" customWidth="1"/>
    <col min="15618" max="15623" width="9.7265625" style="137" customWidth="1"/>
    <col min="15624" max="15624" width="10.7265625" style="137"/>
    <col min="15625" max="15625" width="1.7265625" style="137" customWidth="1"/>
    <col min="15626" max="15872" width="10.7265625" style="137"/>
    <col min="15873" max="15873" width="53.7265625" style="137" customWidth="1"/>
    <col min="15874" max="15879" width="9.7265625" style="137" customWidth="1"/>
    <col min="15880" max="15880" width="10.7265625" style="137"/>
    <col min="15881" max="15881" width="1.7265625" style="137" customWidth="1"/>
    <col min="15882" max="16128" width="10.7265625" style="137"/>
    <col min="16129" max="16129" width="53.7265625" style="137" customWidth="1"/>
    <col min="16130" max="16135" width="9.7265625" style="137" customWidth="1"/>
    <col min="16136" max="16136" width="10.7265625" style="137"/>
    <col min="16137" max="16137" width="1.7265625" style="137" customWidth="1"/>
    <col min="16138" max="16384" width="10.7265625" style="137"/>
  </cols>
  <sheetData>
    <row r="1" spans="1:12" s="99" customFormat="1" ht="68.150000000000006" customHeight="1">
      <c r="A1" s="371" t="s">
        <v>275</v>
      </c>
      <c r="B1" s="371"/>
      <c r="C1" s="371"/>
      <c r="D1" s="371"/>
      <c r="E1" s="371"/>
      <c r="F1" s="371"/>
      <c r="G1" s="371"/>
      <c r="H1" s="371"/>
      <c r="I1" s="371"/>
      <c r="J1" s="371"/>
      <c r="K1" s="372"/>
      <c r="L1" s="98"/>
    </row>
    <row r="2" spans="1:12" s="102" customFormat="1" ht="22.75" customHeight="1">
      <c r="A2" s="100" t="s">
        <v>276</v>
      </c>
      <c r="B2" s="101"/>
      <c r="C2" s="101"/>
      <c r="D2" s="101"/>
      <c r="E2" s="101"/>
      <c r="F2" s="101"/>
      <c r="G2" s="101"/>
      <c r="H2" s="101"/>
      <c r="I2" s="101"/>
      <c r="J2" s="101"/>
      <c r="K2" s="101"/>
      <c r="L2" s="101"/>
    </row>
    <row r="3" spans="1:12" s="102" customFormat="1" ht="12.5">
      <c r="A3" s="103" t="s">
        <v>277</v>
      </c>
      <c r="B3" s="101"/>
      <c r="C3" s="101"/>
      <c r="D3" s="101"/>
      <c r="E3" s="101"/>
      <c r="F3" s="101"/>
      <c r="G3" s="101"/>
      <c r="H3" s="101"/>
      <c r="I3" s="101"/>
      <c r="J3" s="101"/>
      <c r="K3" s="101"/>
      <c r="L3" s="101"/>
    </row>
    <row r="4" spans="1:12" s="102" customFormat="1" ht="24.25" customHeight="1">
      <c r="A4" s="104" t="s">
        <v>278</v>
      </c>
      <c r="B4" s="101"/>
      <c r="C4" s="101"/>
      <c r="D4" s="101"/>
      <c r="E4" s="101"/>
      <c r="F4" s="101"/>
      <c r="G4" s="101"/>
      <c r="H4" s="101"/>
      <c r="I4" s="101"/>
      <c r="J4" s="101"/>
      <c r="K4" s="101"/>
      <c r="L4" s="101"/>
    </row>
    <row r="5" spans="1:12" s="102" customFormat="1" ht="24.25" customHeight="1">
      <c r="A5" s="105"/>
      <c r="B5" s="373" t="s">
        <v>279</v>
      </c>
      <c r="C5" s="374"/>
      <c r="D5" s="374"/>
      <c r="E5" s="374"/>
      <c r="F5" s="374"/>
      <c r="G5" s="374"/>
      <c r="H5" s="374"/>
      <c r="I5" s="106"/>
      <c r="J5" s="106"/>
      <c r="K5" s="107"/>
      <c r="L5" s="101"/>
    </row>
    <row r="6" spans="1:12" s="102" customFormat="1" ht="40" customHeight="1">
      <c r="A6" s="105"/>
      <c r="B6" s="108" t="s">
        <v>280</v>
      </c>
      <c r="C6" s="108" t="s">
        <v>281</v>
      </c>
      <c r="D6" s="108" t="s">
        <v>282</v>
      </c>
      <c r="E6" s="108" t="s">
        <v>283</v>
      </c>
      <c r="F6" s="108" t="s">
        <v>284</v>
      </c>
      <c r="G6" s="108" t="s">
        <v>285</v>
      </c>
      <c r="H6" s="108" t="s">
        <v>286</v>
      </c>
      <c r="I6" s="109"/>
      <c r="J6" s="110" t="s">
        <v>287</v>
      </c>
      <c r="K6" s="110" t="s">
        <v>288</v>
      </c>
      <c r="L6" s="111"/>
    </row>
    <row r="7" spans="1:12" s="102" customFormat="1" ht="13.15" customHeight="1">
      <c r="A7" s="375" t="s">
        <v>289</v>
      </c>
      <c r="B7" s="376"/>
      <c r="C7" s="376"/>
      <c r="D7" s="376"/>
      <c r="E7" s="376"/>
      <c r="F7" s="376"/>
      <c r="G7" s="376"/>
      <c r="H7" s="376"/>
      <c r="I7" s="376"/>
      <c r="J7" s="376"/>
      <c r="K7" s="376"/>
      <c r="L7" s="101"/>
    </row>
    <row r="8" spans="1:12" s="114" customFormat="1" ht="13.15" customHeight="1">
      <c r="A8" s="112" t="s">
        <v>290</v>
      </c>
      <c r="B8" s="113"/>
      <c r="C8" s="113"/>
      <c r="D8" s="113"/>
      <c r="E8" s="113"/>
      <c r="F8" s="113"/>
      <c r="G8" s="113"/>
      <c r="H8" s="113"/>
      <c r="I8" s="113"/>
      <c r="J8" s="113"/>
      <c r="K8" s="113"/>
      <c r="L8" s="101"/>
    </row>
    <row r="9" spans="1:12" s="114" customFormat="1" ht="13.15" customHeight="1">
      <c r="A9" s="115" t="s">
        <v>291</v>
      </c>
      <c r="B9" s="113"/>
      <c r="C9" s="113"/>
      <c r="D9" s="113"/>
      <c r="E9" s="113"/>
      <c r="F9" s="113"/>
      <c r="G9" s="113"/>
      <c r="H9" s="113"/>
      <c r="I9" s="113"/>
      <c r="J9" s="113"/>
      <c r="K9" s="113"/>
      <c r="L9" s="101"/>
    </row>
    <row r="10" spans="1:12" s="114" customFormat="1" ht="13.15" customHeight="1">
      <c r="A10" s="116" t="s">
        <v>292</v>
      </c>
      <c r="B10" s="113"/>
      <c r="C10" s="113"/>
      <c r="D10" s="113"/>
      <c r="E10" s="113"/>
      <c r="F10" s="113"/>
      <c r="G10" s="113"/>
      <c r="H10" s="113"/>
      <c r="I10" s="113"/>
      <c r="J10" s="113"/>
      <c r="K10" s="113"/>
      <c r="L10" s="101"/>
    </row>
    <row r="11" spans="1:12" s="114" customFormat="1" ht="13.15" customHeight="1">
      <c r="A11" s="117" t="s">
        <v>293</v>
      </c>
      <c r="B11" s="118">
        <v>11.9</v>
      </c>
      <c r="C11" s="119">
        <v>230.2</v>
      </c>
      <c r="D11" s="119">
        <v>413.2</v>
      </c>
      <c r="E11" s="119">
        <v>395.3</v>
      </c>
      <c r="F11" s="119">
        <v>407.5</v>
      </c>
      <c r="G11" s="119">
        <v>345.2</v>
      </c>
      <c r="H11" s="119">
        <v>378.1</v>
      </c>
      <c r="I11" s="119"/>
      <c r="J11" s="119">
        <v>2196.3000000000002</v>
      </c>
      <c r="K11" s="119">
        <v>2182.6</v>
      </c>
      <c r="L11" s="101"/>
    </row>
    <row r="12" spans="1:12" s="114" customFormat="1" ht="13.15" customHeight="1">
      <c r="A12" s="117" t="s">
        <v>294</v>
      </c>
      <c r="B12" s="119">
        <v>0</v>
      </c>
      <c r="C12" s="118">
        <v>21.8</v>
      </c>
      <c r="D12" s="119">
        <v>58.4</v>
      </c>
      <c r="E12" s="118">
        <v>29.1</v>
      </c>
      <c r="F12" s="118">
        <v>30.5</v>
      </c>
      <c r="G12" s="119">
        <v>39.299999999999997</v>
      </c>
      <c r="H12" s="119">
        <v>57.1</v>
      </c>
      <c r="I12" s="119"/>
      <c r="J12" s="119">
        <v>235.3</v>
      </c>
      <c r="K12" s="119">
        <v>239.6</v>
      </c>
      <c r="L12" s="101"/>
    </row>
    <row r="13" spans="1:12" s="114" customFormat="1" ht="13.15" customHeight="1">
      <c r="A13" s="117" t="s">
        <v>295</v>
      </c>
      <c r="B13" s="119">
        <v>0</v>
      </c>
      <c r="C13" s="120">
        <v>7.2</v>
      </c>
      <c r="D13" s="118">
        <v>25.2</v>
      </c>
      <c r="E13" s="119">
        <v>43</v>
      </c>
      <c r="F13" s="120">
        <v>17.399999999999999</v>
      </c>
      <c r="G13" s="119">
        <v>38</v>
      </c>
      <c r="H13" s="120">
        <v>13.8</v>
      </c>
      <c r="I13" s="120"/>
      <c r="J13" s="119">
        <v>149.69999999999999</v>
      </c>
      <c r="K13" s="119">
        <v>149.69999999999999</v>
      </c>
      <c r="L13" s="101"/>
    </row>
    <row r="14" spans="1:12" s="114" customFormat="1" ht="13.15" customHeight="1">
      <c r="A14" s="117" t="s">
        <v>296</v>
      </c>
      <c r="B14" s="119">
        <v>0</v>
      </c>
      <c r="C14" s="118">
        <v>26.6</v>
      </c>
      <c r="D14" s="119">
        <v>83.4</v>
      </c>
      <c r="E14" s="119">
        <v>75.2</v>
      </c>
      <c r="F14" s="119">
        <v>53.5</v>
      </c>
      <c r="G14" s="119">
        <v>71.2</v>
      </c>
      <c r="H14" s="119">
        <v>72.7</v>
      </c>
      <c r="I14" s="119"/>
      <c r="J14" s="119">
        <v>388.3</v>
      </c>
      <c r="K14" s="119">
        <v>394.4</v>
      </c>
      <c r="L14" s="101"/>
    </row>
    <row r="15" spans="1:12" s="114" customFormat="1" ht="13.15" customHeight="1">
      <c r="A15" s="117" t="s">
        <v>297</v>
      </c>
      <c r="B15" s="118">
        <v>17.399999999999999</v>
      </c>
      <c r="C15" s="119">
        <v>267.60000000000002</v>
      </c>
      <c r="D15" s="119">
        <v>492.5</v>
      </c>
      <c r="E15" s="119">
        <v>472.3</v>
      </c>
      <c r="F15" s="119">
        <v>459.1</v>
      </c>
      <c r="G15" s="119">
        <v>417.6</v>
      </c>
      <c r="H15" s="119">
        <v>455.3</v>
      </c>
      <c r="I15" s="119"/>
      <c r="J15" s="119">
        <v>2580.9</v>
      </c>
      <c r="K15" s="119">
        <v>2566.5</v>
      </c>
      <c r="L15" s="101"/>
    </row>
    <row r="16" spans="1:12" s="114" customFormat="1" ht="13.15" customHeight="1">
      <c r="A16" s="116" t="s">
        <v>298</v>
      </c>
      <c r="B16" s="118"/>
      <c r="C16" s="119"/>
      <c r="D16" s="119"/>
      <c r="E16" s="119"/>
      <c r="F16" s="119"/>
      <c r="G16" s="119"/>
      <c r="H16" s="119"/>
      <c r="I16" s="119"/>
      <c r="J16" s="119"/>
      <c r="K16" s="119"/>
      <c r="L16" s="101"/>
    </row>
    <row r="17" spans="1:13" s="114" customFormat="1" ht="13.15" customHeight="1">
      <c r="A17" s="117" t="s">
        <v>299</v>
      </c>
      <c r="B17" s="118">
        <v>16.5</v>
      </c>
      <c r="C17" s="119">
        <v>227</v>
      </c>
      <c r="D17" s="119">
        <v>357.6</v>
      </c>
      <c r="E17" s="119">
        <v>333.2</v>
      </c>
      <c r="F17" s="119">
        <v>343.4</v>
      </c>
      <c r="G17" s="119">
        <v>289.89999999999998</v>
      </c>
      <c r="H17" s="119">
        <v>325.7</v>
      </c>
      <c r="I17" s="119"/>
      <c r="J17" s="121">
        <v>1883.7</v>
      </c>
      <c r="K17" s="121">
        <v>1864.4</v>
      </c>
      <c r="L17" s="122"/>
    </row>
    <row r="18" spans="1:13" s="114" customFormat="1" ht="13.15" customHeight="1">
      <c r="A18" s="117" t="s">
        <v>300</v>
      </c>
      <c r="B18" s="120">
        <v>2.2999999999999998</v>
      </c>
      <c r="C18" s="118">
        <v>48.8</v>
      </c>
      <c r="D18" s="119">
        <v>142.69999999999999</v>
      </c>
      <c r="E18" s="119">
        <v>139.1</v>
      </c>
      <c r="F18" s="119">
        <v>117.4</v>
      </c>
      <c r="G18" s="119">
        <v>127.6</v>
      </c>
      <c r="H18" s="119">
        <v>131</v>
      </c>
      <c r="I18" s="119"/>
      <c r="J18" s="121">
        <v>702.5</v>
      </c>
      <c r="K18" s="121">
        <v>705.5</v>
      </c>
      <c r="L18" s="123">
        <f>J18/SUM(J17:J18)</f>
        <v>0.27163405769082055</v>
      </c>
      <c r="M18" s="124"/>
    </row>
    <row r="19" spans="1:13" s="114" customFormat="1" ht="13.15" customHeight="1">
      <c r="A19" s="117" t="s">
        <v>297</v>
      </c>
      <c r="B19" s="118">
        <v>17.399999999999999</v>
      </c>
      <c r="C19" s="119">
        <v>267.60000000000002</v>
      </c>
      <c r="D19" s="119">
        <v>492.5</v>
      </c>
      <c r="E19" s="119">
        <v>472.3</v>
      </c>
      <c r="F19" s="119">
        <v>459.1</v>
      </c>
      <c r="G19" s="119">
        <v>417.6</v>
      </c>
      <c r="H19" s="119">
        <v>455.3</v>
      </c>
      <c r="I19" s="119"/>
      <c r="J19" s="121">
        <v>2580.9</v>
      </c>
      <c r="K19" s="121">
        <v>2566.5</v>
      </c>
      <c r="L19" s="122"/>
    </row>
    <row r="20" spans="1:13" s="114" customFormat="1" ht="13.15" customHeight="1">
      <c r="A20" s="125"/>
      <c r="B20" s="118"/>
      <c r="C20" s="119"/>
      <c r="D20" s="119"/>
      <c r="E20" s="119"/>
      <c r="F20" s="119"/>
      <c r="G20" s="119"/>
      <c r="H20" s="119"/>
      <c r="I20" s="119"/>
      <c r="J20" s="119"/>
      <c r="K20" s="119"/>
      <c r="L20" s="152" t="s">
        <v>328</v>
      </c>
    </row>
    <row r="21" spans="1:13" s="114" customFormat="1" ht="13.15" customHeight="1">
      <c r="A21" s="115" t="s">
        <v>301</v>
      </c>
      <c r="B21" s="119">
        <v>54</v>
      </c>
      <c r="C21" s="119">
        <v>184.2</v>
      </c>
      <c r="D21" s="119">
        <v>216.7</v>
      </c>
      <c r="E21" s="119">
        <v>193.2</v>
      </c>
      <c r="F21" s="119">
        <v>164.1</v>
      </c>
      <c r="G21" s="119">
        <v>116.5</v>
      </c>
      <c r="H21" s="119">
        <v>133.1</v>
      </c>
      <c r="I21" s="119"/>
      <c r="J21" s="119">
        <v>1054.3</v>
      </c>
      <c r="K21" s="119">
        <v>1011.4</v>
      </c>
      <c r="L21" s="101"/>
    </row>
    <row r="22" spans="1:13" s="114" customFormat="1" ht="13.15" customHeight="1">
      <c r="A22" s="115" t="s">
        <v>302</v>
      </c>
      <c r="B22" s="120">
        <v>5.6</v>
      </c>
      <c r="C22" s="118">
        <v>29.2</v>
      </c>
      <c r="D22" s="119">
        <v>74.3</v>
      </c>
      <c r="E22" s="119">
        <v>55.4</v>
      </c>
      <c r="F22" s="119">
        <v>76.5</v>
      </c>
      <c r="G22" s="119">
        <v>57.6</v>
      </c>
      <c r="H22" s="119">
        <v>109.2</v>
      </c>
      <c r="I22" s="119"/>
      <c r="J22" s="119">
        <v>402.9</v>
      </c>
      <c r="K22" s="119">
        <v>387.2</v>
      </c>
      <c r="L22" s="101"/>
    </row>
    <row r="23" spans="1:13" s="114" customFormat="1" ht="13.15" customHeight="1">
      <c r="A23" s="115" t="s">
        <v>303</v>
      </c>
      <c r="B23" s="119">
        <v>140.5</v>
      </c>
      <c r="C23" s="119">
        <v>69.099999999999994</v>
      </c>
      <c r="D23" s="119">
        <v>103.1</v>
      </c>
      <c r="E23" s="119">
        <v>83</v>
      </c>
      <c r="F23" s="119">
        <v>69.900000000000006</v>
      </c>
      <c r="G23" s="119">
        <v>75.900000000000006</v>
      </c>
      <c r="H23" s="119">
        <v>111.5</v>
      </c>
      <c r="I23" s="119"/>
      <c r="J23" s="119">
        <v>648</v>
      </c>
      <c r="K23" s="119">
        <v>518</v>
      </c>
      <c r="L23" s="101"/>
    </row>
    <row r="24" spans="1:13" s="114" customFormat="1" ht="13.15" customHeight="1">
      <c r="A24" s="115" t="s">
        <v>304</v>
      </c>
      <c r="B24" s="119">
        <v>150.69999999999999</v>
      </c>
      <c r="C24" s="119">
        <v>95.1</v>
      </c>
      <c r="D24" s="119">
        <v>173.2</v>
      </c>
      <c r="E24" s="119">
        <v>141.80000000000001</v>
      </c>
      <c r="F24" s="119">
        <v>149.19999999999999</v>
      </c>
      <c r="G24" s="119">
        <v>127.7</v>
      </c>
      <c r="H24" s="119">
        <v>225.7</v>
      </c>
      <c r="I24" s="119"/>
      <c r="J24" s="119">
        <v>1051</v>
      </c>
      <c r="K24" s="119">
        <v>909.8</v>
      </c>
      <c r="L24" s="101"/>
    </row>
    <row r="25" spans="1:13" s="114" customFormat="1" ht="13.15" customHeight="1">
      <c r="A25" s="126"/>
      <c r="B25" s="119"/>
      <c r="C25" s="119"/>
      <c r="D25" s="119"/>
      <c r="E25" s="119"/>
      <c r="F25" s="119"/>
      <c r="G25" s="119"/>
      <c r="H25" s="119"/>
      <c r="I25" s="119"/>
      <c r="J25" s="119"/>
      <c r="K25" s="119"/>
      <c r="L25" s="101"/>
    </row>
    <row r="26" spans="1:13" s="114" customFormat="1" ht="13.15" customHeight="1">
      <c r="A26" s="115" t="s">
        <v>305</v>
      </c>
      <c r="B26" s="119">
        <v>215.6</v>
      </c>
      <c r="C26" s="119">
        <v>543.9</v>
      </c>
      <c r="D26" s="119">
        <v>888.3</v>
      </c>
      <c r="E26" s="119">
        <v>812.6</v>
      </c>
      <c r="F26" s="119">
        <v>762.3</v>
      </c>
      <c r="G26" s="119">
        <v>661.2</v>
      </c>
      <c r="H26" s="119">
        <v>821.7</v>
      </c>
      <c r="I26" s="119"/>
      <c r="J26" s="119">
        <v>4722.7</v>
      </c>
      <c r="K26" s="119">
        <v>4508</v>
      </c>
      <c r="L26" s="101"/>
    </row>
    <row r="27" spans="1:13" s="114" customFormat="1" ht="13.15" customHeight="1">
      <c r="A27" s="126"/>
      <c r="B27" s="119"/>
      <c r="C27" s="119"/>
      <c r="D27" s="119"/>
      <c r="E27" s="119"/>
      <c r="F27" s="119"/>
      <c r="G27" s="119"/>
      <c r="H27" s="119"/>
      <c r="I27" s="119"/>
      <c r="J27" s="119"/>
      <c r="K27" s="119"/>
      <c r="L27" s="101"/>
    </row>
    <row r="28" spans="1:13" s="114" customFormat="1" ht="13.15" customHeight="1">
      <c r="A28" s="112" t="s">
        <v>306</v>
      </c>
      <c r="B28" s="119"/>
      <c r="C28" s="119"/>
      <c r="D28" s="119"/>
      <c r="E28" s="119"/>
      <c r="F28" s="119"/>
      <c r="G28" s="119"/>
      <c r="H28" s="119"/>
      <c r="I28" s="119"/>
      <c r="J28" s="119"/>
      <c r="K28" s="119"/>
      <c r="L28" s="101"/>
    </row>
    <row r="29" spans="1:13" s="114" customFormat="1" ht="13.15" customHeight="1">
      <c r="A29" s="115" t="s">
        <v>291</v>
      </c>
      <c r="B29" s="119"/>
      <c r="C29" s="119"/>
      <c r="D29" s="119"/>
      <c r="E29" s="119"/>
      <c r="F29" s="119"/>
      <c r="G29" s="119"/>
      <c r="H29" s="119"/>
      <c r="I29" s="119"/>
      <c r="J29" s="119"/>
      <c r="K29" s="119"/>
      <c r="L29" s="101"/>
    </row>
    <row r="30" spans="1:13" s="114" customFormat="1" ht="13.15" customHeight="1">
      <c r="A30" s="116" t="s">
        <v>292</v>
      </c>
      <c r="B30" s="119"/>
      <c r="C30" s="119"/>
      <c r="D30" s="119"/>
      <c r="E30" s="119"/>
      <c r="F30" s="119"/>
      <c r="G30" s="119"/>
      <c r="H30" s="119"/>
      <c r="I30" s="119"/>
      <c r="J30" s="119"/>
      <c r="K30" s="119"/>
      <c r="L30" s="101"/>
    </row>
    <row r="31" spans="1:13" s="114" customFormat="1" ht="13.15" customHeight="1">
      <c r="A31" s="117" t="s">
        <v>293</v>
      </c>
      <c r="B31" s="118">
        <v>11.7</v>
      </c>
      <c r="C31" s="119">
        <v>126.1</v>
      </c>
      <c r="D31" s="119">
        <v>221.1</v>
      </c>
      <c r="E31" s="119">
        <v>231.5</v>
      </c>
      <c r="F31" s="119">
        <v>237.1</v>
      </c>
      <c r="G31" s="119">
        <v>188.5</v>
      </c>
      <c r="H31" s="119">
        <v>210</v>
      </c>
      <c r="I31" s="119"/>
      <c r="J31" s="119">
        <v>1213.8</v>
      </c>
      <c r="K31" s="119">
        <v>1204.5</v>
      </c>
      <c r="L31" s="101"/>
    </row>
    <row r="32" spans="1:13" s="114" customFormat="1" ht="13.15" customHeight="1">
      <c r="A32" s="117" t="s">
        <v>294</v>
      </c>
      <c r="B32" s="119">
        <v>0</v>
      </c>
      <c r="C32" s="119">
        <v>0</v>
      </c>
      <c r="D32" s="118">
        <v>33.5</v>
      </c>
      <c r="E32" s="120">
        <v>4.0999999999999996</v>
      </c>
      <c r="F32" s="118">
        <v>24.2</v>
      </c>
      <c r="G32" s="118">
        <v>23.1</v>
      </c>
      <c r="H32" s="118">
        <v>19.8</v>
      </c>
      <c r="I32" s="118"/>
      <c r="J32" s="119">
        <v>110.7</v>
      </c>
      <c r="K32" s="119">
        <v>113.4</v>
      </c>
      <c r="L32" s="101"/>
    </row>
    <row r="33" spans="1:12" s="114" customFormat="1" ht="13.15" customHeight="1">
      <c r="A33" s="117" t="s">
        <v>295</v>
      </c>
      <c r="B33" s="119">
        <v>0</v>
      </c>
      <c r="C33" s="120">
        <v>8.1999999999999993</v>
      </c>
      <c r="D33" s="120">
        <v>14.7</v>
      </c>
      <c r="E33" s="118">
        <v>27.1</v>
      </c>
      <c r="F33" s="120">
        <v>10.3</v>
      </c>
      <c r="G33" s="118">
        <v>22.7</v>
      </c>
      <c r="H33" s="118">
        <v>19.7</v>
      </c>
      <c r="I33" s="118"/>
      <c r="J33" s="119">
        <v>97.7</v>
      </c>
      <c r="K33" s="119">
        <v>97.7</v>
      </c>
      <c r="L33" s="101"/>
    </row>
    <row r="34" spans="1:12" s="114" customFormat="1" ht="13.15" customHeight="1">
      <c r="A34" s="117" t="s">
        <v>296</v>
      </c>
      <c r="B34" s="119">
        <v>0</v>
      </c>
      <c r="C34" s="119">
        <v>0</v>
      </c>
      <c r="D34" s="119">
        <v>53.3</v>
      </c>
      <c r="E34" s="118">
        <v>33.799999999999997</v>
      </c>
      <c r="F34" s="118">
        <v>39.200000000000003</v>
      </c>
      <c r="G34" s="119">
        <v>42.9</v>
      </c>
      <c r="H34" s="118">
        <v>33.1</v>
      </c>
      <c r="I34" s="118"/>
      <c r="J34" s="119">
        <v>213.6</v>
      </c>
      <c r="K34" s="119">
        <v>205.9</v>
      </c>
      <c r="L34" s="101"/>
    </row>
    <row r="35" spans="1:12" s="114" customFormat="1" ht="13.15" customHeight="1">
      <c r="A35" s="117" t="s">
        <v>297</v>
      </c>
      <c r="B35" s="118">
        <v>12.3</v>
      </c>
      <c r="C35" s="119">
        <v>130.5</v>
      </c>
      <c r="D35" s="119">
        <v>285.60000000000002</v>
      </c>
      <c r="E35" s="119">
        <v>270.2</v>
      </c>
      <c r="F35" s="119">
        <v>274.7</v>
      </c>
      <c r="G35" s="119">
        <v>217.9</v>
      </c>
      <c r="H35" s="119">
        <v>243</v>
      </c>
      <c r="I35" s="119"/>
      <c r="J35" s="119">
        <v>1431.7</v>
      </c>
      <c r="K35" s="119">
        <v>1412.2</v>
      </c>
      <c r="L35" s="101"/>
    </row>
    <row r="36" spans="1:12" s="114" customFormat="1" ht="13.15" customHeight="1">
      <c r="A36" s="116" t="s">
        <v>298</v>
      </c>
      <c r="B36" s="118"/>
      <c r="C36" s="119"/>
      <c r="D36" s="119"/>
      <c r="E36" s="119"/>
      <c r="F36" s="119"/>
      <c r="G36" s="119"/>
      <c r="H36" s="119"/>
      <c r="I36" s="119"/>
      <c r="J36" s="119"/>
      <c r="K36" s="119"/>
      <c r="L36" s="101"/>
    </row>
    <row r="37" spans="1:12" s="114" customFormat="1" ht="13.15" customHeight="1">
      <c r="A37" s="117" t="s">
        <v>299</v>
      </c>
      <c r="B37" s="120">
        <v>5.2</v>
      </c>
      <c r="C37" s="119">
        <v>109.8</v>
      </c>
      <c r="D37" s="119">
        <v>159.69999999999999</v>
      </c>
      <c r="E37" s="119">
        <v>157.4</v>
      </c>
      <c r="F37" s="119">
        <v>185.8</v>
      </c>
      <c r="G37" s="119">
        <v>132.19999999999999</v>
      </c>
      <c r="H37" s="119">
        <v>157.69999999999999</v>
      </c>
      <c r="I37" s="119"/>
      <c r="J37" s="121">
        <v>912.6</v>
      </c>
      <c r="K37" s="121">
        <v>902.8</v>
      </c>
      <c r="L37" s="122"/>
    </row>
    <row r="38" spans="1:12" s="114" customFormat="1" ht="13.15" customHeight="1">
      <c r="A38" s="117" t="s">
        <v>300</v>
      </c>
      <c r="B38" s="120">
        <v>2.2999999999999998</v>
      </c>
      <c r="C38" s="118">
        <v>24.5</v>
      </c>
      <c r="D38" s="119">
        <v>119.7</v>
      </c>
      <c r="E38" s="119">
        <v>107.2</v>
      </c>
      <c r="F38" s="119">
        <v>94.2</v>
      </c>
      <c r="G38" s="119">
        <v>88.9</v>
      </c>
      <c r="H38" s="119">
        <v>91.4</v>
      </c>
      <c r="I38" s="119"/>
      <c r="J38" s="121">
        <v>521</v>
      </c>
      <c r="K38" s="121">
        <v>520.6</v>
      </c>
      <c r="L38" s="123">
        <f>J38/SUM(J37:J38)</f>
        <v>0.36342075892857145</v>
      </c>
    </row>
    <row r="39" spans="1:12" s="114" customFormat="1" ht="13.15" customHeight="1">
      <c r="A39" s="117" t="s">
        <v>297</v>
      </c>
      <c r="B39" s="118">
        <v>12.3</v>
      </c>
      <c r="C39" s="119">
        <v>130.5</v>
      </c>
      <c r="D39" s="119">
        <v>285.60000000000002</v>
      </c>
      <c r="E39" s="119">
        <v>270.2</v>
      </c>
      <c r="F39" s="119">
        <v>274.7</v>
      </c>
      <c r="G39" s="119">
        <v>217.9</v>
      </c>
      <c r="H39" s="119">
        <v>243</v>
      </c>
      <c r="I39" s="119"/>
      <c r="J39" s="121">
        <v>1431.7</v>
      </c>
      <c r="K39" s="121">
        <v>1412.2</v>
      </c>
      <c r="L39" s="122"/>
    </row>
    <row r="40" spans="1:12" s="114" customFormat="1" ht="13.15" customHeight="1">
      <c r="A40" s="125"/>
      <c r="B40" s="118"/>
      <c r="C40" s="119"/>
      <c r="D40" s="119"/>
      <c r="E40" s="119"/>
      <c r="F40" s="119"/>
      <c r="G40" s="119"/>
      <c r="H40" s="119"/>
      <c r="I40" s="119"/>
      <c r="J40" s="119"/>
      <c r="K40" s="119"/>
      <c r="L40" s="101"/>
    </row>
    <row r="41" spans="1:12" s="114" customFormat="1" ht="13.15" customHeight="1">
      <c r="A41" s="115" t="s">
        <v>301</v>
      </c>
      <c r="B41" s="118">
        <v>25.2</v>
      </c>
      <c r="C41" s="119">
        <v>101.5</v>
      </c>
      <c r="D41" s="119">
        <v>82.9</v>
      </c>
      <c r="E41" s="119">
        <v>73.400000000000006</v>
      </c>
      <c r="F41" s="119">
        <v>67.2</v>
      </c>
      <c r="G41" s="119">
        <v>47</v>
      </c>
      <c r="H41" s="119">
        <v>61.5</v>
      </c>
      <c r="I41" s="119"/>
      <c r="J41" s="119">
        <v>450.2</v>
      </c>
      <c r="K41" s="119">
        <v>437.4</v>
      </c>
      <c r="L41" s="101"/>
    </row>
    <row r="42" spans="1:12" s="114" customFormat="1" ht="13.15" customHeight="1">
      <c r="A42" s="115" t="s">
        <v>302</v>
      </c>
      <c r="B42" s="120">
        <v>4.7</v>
      </c>
      <c r="C42" s="118">
        <v>21</v>
      </c>
      <c r="D42" s="118">
        <v>25.9</v>
      </c>
      <c r="E42" s="118">
        <v>15.2</v>
      </c>
      <c r="F42" s="118">
        <v>20.100000000000001</v>
      </c>
      <c r="G42" s="119">
        <v>31.2</v>
      </c>
      <c r="H42" s="119">
        <v>44.2</v>
      </c>
      <c r="I42" s="119"/>
      <c r="J42" s="119">
        <v>155.30000000000001</v>
      </c>
      <c r="K42" s="119">
        <v>157.4</v>
      </c>
      <c r="L42" s="101"/>
    </row>
    <row r="43" spans="1:12" s="114" customFormat="1" ht="13.15" customHeight="1">
      <c r="A43" s="115" t="s">
        <v>303</v>
      </c>
      <c r="B43" s="119">
        <v>71.2</v>
      </c>
      <c r="C43" s="118">
        <v>40.1</v>
      </c>
      <c r="D43" s="118">
        <v>47.3</v>
      </c>
      <c r="E43" s="119">
        <v>38.799999999999997</v>
      </c>
      <c r="F43" s="118">
        <v>27.2</v>
      </c>
      <c r="G43" s="118">
        <v>24.6</v>
      </c>
      <c r="H43" s="119">
        <v>37.5</v>
      </c>
      <c r="I43" s="119"/>
      <c r="J43" s="119">
        <v>274.5</v>
      </c>
      <c r="K43" s="119">
        <v>206.9</v>
      </c>
      <c r="L43" s="101"/>
    </row>
    <row r="44" spans="1:12" s="114" customFormat="1" ht="13.15" customHeight="1">
      <c r="A44" s="115" t="s">
        <v>304</v>
      </c>
      <c r="B44" s="119">
        <v>70.099999999999994</v>
      </c>
      <c r="C44" s="118">
        <v>56.3</v>
      </c>
      <c r="D44" s="119">
        <v>81.7</v>
      </c>
      <c r="E44" s="119">
        <v>46.6</v>
      </c>
      <c r="F44" s="118">
        <v>34.5</v>
      </c>
      <c r="G44" s="119">
        <v>54.3</v>
      </c>
      <c r="H44" s="119">
        <v>74</v>
      </c>
      <c r="I44" s="119"/>
      <c r="J44" s="119">
        <v>422</v>
      </c>
      <c r="K44" s="119">
        <v>350.8</v>
      </c>
      <c r="L44" s="101"/>
    </row>
    <row r="45" spans="1:12" s="114" customFormat="1" ht="13.15" customHeight="1">
      <c r="A45" s="126"/>
      <c r="B45" s="119"/>
      <c r="C45" s="118"/>
      <c r="D45" s="119"/>
      <c r="E45" s="119"/>
      <c r="F45" s="118"/>
      <c r="G45" s="119"/>
      <c r="H45" s="119"/>
      <c r="I45" s="119"/>
      <c r="J45" s="119"/>
      <c r="K45" s="119"/>
      <c r="L45" s="101"/>
    </row>
    <row r="46" spans="1:12" s="114" customFormat="1" ht="13.15" customHeight="1">
      <c r="A46" s="115" t="s">
        <v>305</v>
      </c>
      <c r="B46" s="119">
        <v>106</v>
      </c>
      <c r="C46" s="119">
        <v>281.8</v>
      </c>
      <c r="D46" s="119">
        <v>448.1</v>
      </c>
      <c r="E46" s="119">
        <v>403</v>
      </c>
      <c r="F46" s="119">
        <v>371.2</v>
      </c>
      <c r="G46" s="119">
        <v>322.39999999999998</v>
      </c>
      <c r="H46" s="119">
        <v>382</v>
      </c>
      <c r="I46" s="119"/>
      <c r="J46" s="119">
        <v>2319.6</v>
      </c>
      <c r="K46" s="119">
        <v>2209.8000000000002</v>
      </c>
      <c r="L46" s="101"/>
    </row>
    <row r="47" spans="1:12" s="114" customFormat="1" ht="13.15" customHeight="1">
      <c r="A47" s="127"/>
      <c r="B47" s="128"/>
      <c r="C47" s="128"/>
      <c r="D47" s="128"/>
      <c r="E47" s="128"/>
      <c r="F47" s="128"/>
      <c r="G47" s="128"/>
      <c r="H47" s="128"/>
      <c r="I47" s="128"/>
      <c r="J47" s="128"/>
      <c r="K47" s="128"/>
      <c r="L47" s="101"/>
    </row>
    <row r="48" spans="1:12" s="114" customFormat="1" ht="13.15" customHeight="1">
      <c r="A48" s="112" t="s">
        <v>307</v>
      </c>
      <c r="B48" s="128"/>
      <c r="C48" s="128"/>
      <c r="D48" s="128"/>
      <c r="E48" s="128"/>
      <c r="F48" s="128"/>
      <c r="G48" s="128"/>
      <c r="H48" s="128"/>
      <c r="I48" s="128"/>
      <c r="J48" s="128"/>
      <c r="K48" s="128"/>
      <c r="L48" s="101"/>
    </row>
    <row r="49" spans="1:12" s="114" customFormat="1" ht="13.15" customHeight="1">
      <c r="A49" s="115" t="s">
        <v>291</v>
      </c>
      <c r="B49" s="128"/>
      <c r="C49" s="128"/>
      <c r="D49" s="128"/>
      <c r="E49" s="128"/>
      <c r="F49" s="128"/>
      <c r="G49" s="128"/>
      <c r="H49" s="128"/>
      <c r="I49" s="128"/>
      <c r="J49" s="128"/>
      <c r="K49" s="128"/>
      <c r="L49" s="101"/>
    </row>
    <row r="50" spans="1:12" s="114" customFormat="1" ht="13.15" customHeight="1">
      <c r="A50" s="116" t="s">
        <v>292</v>
      </c>
      <c r="B50" s="129"/>
      <c r="C50" s="129"/>
      <c r="D50" s="129"/>
      <c r="E50" s="129"/>
      <c r="F50" s="129"/>
      <c r="G50" s="129"/>
      <c r="H50" s="129"/>
      <c r="I50" s="129"/>
      <c r="J50" s="129"/>
      <c r="K50" s="129"/>
      <c r="L50" s="101"/>
    </row>
    <row r="51" spans="1:12" s="114" customFormat="1" ht="13.15" customHeight="1">
      <c r="A51" s="117" t="s">
        <v>293</v>
      </c>
      <c r="B51" s="130">
        <v>6.1</v>
      </c>
      <c r="C51" s="131">
        <v>126.3</v>
      </c>
      <c r="D51" s="131">
        <v>184.1</v>
      </c>
      <c r="E51" s="131">
        <v>168.4</v>
      </c>
      <c r="F51" s="131">
        <v>166.8</v>
      </c>
      <c r="G51" s="131">
        <v>158.6</v>
      </c>
      <c r="H51" s="131">
        <v>168.4</v>
      </c>
      <c r="I51" s="131"/>
      <c r="J51" s="131">
        <v>971.6</v>
      </c>
      <c r="K51" s="131">
        <v>968.7</v>
      </c>
      <c r="L51" s="101"/>
    </row>
    <row r="52" spans="1:12" s="114" customFormat="1" ht="13.15" customHeight="1">
      <c r="A52" s="117" t="s">
        <v>294</v>
      </c>
      <c r="B52" s="131">
        <v>0</v>
      </c>
      <c r="C52" s="132">
        <v>17</v>
      </c>
      <c r="D52" s="130">
        <v>11.6</v>
      </c>
      <c r="E52" s="131">
        <v>30.4</v>
      </c>
      <c r="F52" s="130">
        <v>12.2</v>
      </c>
      <c r="G52" s="132">
        <v>19.100000000000001</v>
      </c>
      <c r="H52" s="132">
        <v>31.4</v>
      </c>
      <c r="I52" s="132"/>
      <c r="J52" s="131">
        <v>128</v>
      </c>
      <c r="K52" s="131">
        <v>128</v>
      </c>
      <c r="L52" s="101"/>
    </row>
    <row r="53" spans="1:12" s="114" customFormat="1" ht="13.15" customHeight="1">
      <c r="A53" s="117" t="s">
        <v>295</v>
      </c>
      <c r="B53" s="131">
        <v>0</v>
      </c>
      <c r="C53" s="130">
        <v>6.2</v>
      </c>
      <c r="D53" s="132">
        <v>12</v>
      </c>
      <c r="E53" s="132">
        <v>12.7</v>
      </c>
      <c r="F53" s="130">
        <v>7.1</v>
      </c>
      <c r="G53" s="132">
        <v>12.2</v>
      </c>
      <c r="H53" s="130">
        <v>3.7</v>
      </c>
      <c r="I53" s="130"/>
      <c r="J53" s="131">
        <v>50.6</v>
      </c>
      <c r="K53" s="131">
        <v>50.6</v>
      </c>
      <c r="L53" s="101"/>
    </row>
    <row r="54" spans="1:12" s="114" customFormat="1" ht="13.15" customHeight="1">
      <c r="A54" s="117" t="s">
        <v>296</v>
      </c>
      <c r="B54" s="133">
        <v>0</v>
      </c>
      <c r="C54" s="134">
        <v>23.6</v>
      </c>
      <c r="D54" s="134">
        <v>27</v>
      </c>
      <c r="E54" s="133">
        <v>39.9</v>
      </c>
      <c r="F54" s="134">
        <v>17.3</v>
      </c>
      <c r="G54" s="133">
        <v>38.700000000000003</v>
      </c>
      <c r="H54" s="134">
        <v>38.1</v>
      </c>
      <c r="I54" s="134"/>
      <c r="J54" s="133">
        <v>188.2</v>
      </c>
      <c r="K54" s="133">
        <v>188.2</v>
      </c>
      <c r="L54" s="101"/>
    </row>
    <row r="55" spans="1:12" s="114" customFormat="1" ht="13.15" customHeight="1">
      <c r="A55" s="117" t="s">
        <v>297</v>
      </c>
      <c r="B55" s="130">
        <v>6.1</v>
      </c>
      <c r="C55" s="131">
        <v>142.80000000000001</v>
      </c>
      <c r="D55" s="131">
        <v>207.8</v>
      </c>
      <c r="E55" s="131">
        <v>206.8</v>
      </c>
      <c r="F55" s="131">
        <v>189.9</v>
      </c>
      <c r="G55" s="131">
        <v>191.5</v>
      </c>
      <c r="H55" s="131">
        <v>215.1</v>
      </c>
      <c r="I55" s="131"/>
      <c r="J55" s="131">
        <v>1154.9000000000001</v>
      </c>
      <c r="K55" s="131">
        <v>1148.7</v>
      </c>
      <c r="L55" s="101"/>
    </row>
    <row r="56" spans="1:12" s="114" customFormat="1" ht="13.15" customHeight="1">
      <c r="A56" s="116" t="s">
        <v>298</v>
      </c>
      <c r="B56" s="130"/>
      <c r="C56" s="131"/>
      <c r="D56" s="131"/>
      <c r="E56" s="131"/>
      <c r="F56" s="131"/>
      <c r="G56" s="131"/>
      <c r="H56" s="131"/>
      <c r="I56" s="131"/>
      <c r="J56" s="131"/>
      <c r="K56" s="131"/>
      <c r="L56" s="101"/>
    </row>
    <row r="57" spans="1:12" s="114" customFormat="1" ht="13.15" customHeight="1">
      <c r="A57" s="117" t="s">
        <v>299</v>
      </c>
      <c r="B57" s="130">
        <v>6.1</v>
      </c>
      <c r="C57" s="131">
        <v>126.3</v>
      </c>
      <c r="D57" s="131">
        <v>184.1</v>
      </c>
      <c r="E57" s="131">
        <v>168.4</v>
      </c>
      <c r="F57" s="131">
        <v>166.8</v>
      </c>
      <c r="G57" s="131">
        <v>158.6</v>
      </c>
      <c r="H57" s="131">
        <v>168.4</v>
      </c>
      <c r="I57" s="131"/>
      <c r="J57" s="135">
        <v>971.6</v>
      </c>
      <c r="K57" s="135">
        <v>968.7</v>
      </c>
      <c r="L57" s="122"/>
    </row>
    <row r="58" spans="1:12" s="114" customFormat="1" ht="13.15" customHeight="1">
      <c r="A58" s="117" t="s">
        <v>300</v>
      </c>
      <c r="B58" s="133">
        <v>0</v>
      </c>
      <c r="C58" s="134">
        <v>23.6</v>
      </c>
      <c r="D58" s="134">
        <v>27</v>
      </c>
      <c r="E58" s="133">
        <v>39.9</v>
      </c>
      <c r="F58" s="134">
        <v>17.3</v>
      </c>
      <c r="G58" s="133">
        <v>38.700000000000003</v>
      </c>
      <c r="H58" s="134">
        <v>38.1</v>
      </c>
      <c r="I58" s="134"/>
      <c r="J58" s="136">
        <v>188.2</v>
      </c>
      <c r="K58" s="136">
        <v>188.2</v>
      </c>
      <c r="L58" s="123">
        <f>J58/SUM(J57:J58)</f>
        <v>0.16226935678565269</v>
      </c>
    </row>
    <row r="59" spans="1:12" s="114" customFormat="1" ht="13.15" customHeight="1">
      <c r="A59" s="117" t="s">
        <v>297</v>
      </c>
      <c r="B59" s="130">
        <v>6.1</v>
      </c>
      <c r="C59" s="131">
        <v>142.80000000000001</v>
      </c>
      <c r="D59" s="131">
        <v>207.8</v>
      </c>
      <c r="E59" s="131">
        <v>206.8</v>
      </c>
      <c r="F59" s="131">
        <v>189.9</v>
      </c>
      <c r="G59" s="131">
        <v>191.5</v>
      </c>
      <c r="H59" s="131">
        <v>215.1</v>
      </c>
      <c r="I59" s="131"/>
      <c r="J59" s="135">
        <v>1154.9000000000001</v>
      </c>
      <c r="K59" s="135">
        <v>1148.7</v>
      </c>
      <c r="L59" s="122"/>
    </row>
    <row r="60" spans="1:12" s="114" customFormat="1" ht="13.15" customHeight="1">
      <c r="A60" s="125"/>
      <c r="B60" s="130"/>
      <c r="C60" s="131"/>
      <c r="D60" s="131"/>
      <c r="E60" s="131"/>
      <c r="F60" s="131"/>
      <c r="G60" s="131"/>
      <c r="H60" s="131"/>
      <c r="I60" s="131"/>
      <c r="J60" s="131"/>
      <c r="K60" s="131"/>
      <c r="L60" s="101"/>
    </row>
    <row r="61" spans="1:12" s="114" customFormat="1" ht="13.15" customHeight="1">
      <c r="A61" s="115" t="s">
        <v>301</v>
      </c>
      <c r="B61" s="132">
        <v>27.4</v>
      </c>
      <c r="C61" s="131">
        <v>93.8</v>
      </c>
      <c r="D61" s="131">
        <v>139.6</v>
      </c>
      <c r="E61" s="131">
        <v>115.9</v>
      </c>
      <c r="F61" s="131">
        <v>99.1</v>
      </c>
      <c r="G61" s="131">
        <v>65.2</v>
      </c>
      <c r="H61" s="131">
        <v>67.8</v>
      </c>
      <c r="I61" s="131"/>
      <c r="J61" s="131">
        <v>609.1</v>
      </c>
      <c r="K61" s="131">
        <v>581.79999999999995</v>
      </c>
      <c r="L61" s="101"/>
    </row>
    <row r="62" spans="1:12" s="114" customFormat="1" ht="13.15" customHeight="1">
      <c r="A62" s="115" t="s">
        <v>302</v>
      </c>
      <c r="B62" s="131">
        <v>0</v>
      </c>
      <c r="C62" s="130">
        <v>9</v>
      </c>
      <c r="D62" s="131">
        <v>49.2</v>
      </c>
      <c r="E62" s="131">
        <v>43.6</v>
      </c>
      <c r="F62" s="131">
        <v>59.9</v>
      </c>
      <c r="G62" s="132">
        <v>22.9</v>
      </c>
      <c r="H62" s="131">
        <v>62.2</v>
      </c>
      <c r="I62" s="131"/>
      <c r="J62" s="131">
        <v>237.7</v>
      </c>
      <c r="K62" s="131">
        <v>241.5</v>
      </c>
      <c r="L62" s="101"/>
    </row>
    <row r="63" spans="1:12" s="114" customFormat="1" ht="13.15" customHeight="1">
      <c r="A63" s="115" t="s">
        <v>303</v>
      </c>
      <c r="B63" s="131">
        <v>66.900000000000006</v>
      </c>
      <c r="C63" s="130">
        <v>12.9</v>
      </c>
      <c r="D63" s="131">
        <v>53.1</v>
      </c>
      <c r="E63" s="131">
        <v>52.9</v>
      </c>
      <c r="F63" s="132">
        <v>52.6</v>
      </c>
      <c r="G63" s="131">
        <v>51.3</v>
      </c>
      <c r="H63" s="131">
        <v>80.3</v>
      </c>
      <c r="I63" s="131"/>
      <c r="J63" s="131">
        <v>386</v>
      </c>
      <c r="K63" s="131">
        <v>312</v>
      </c>
      <c r="L63" s="101"/>
    </row>
    <row r="64" spans="1:12" s="114" customFormat="1" ht="13.15" customHeight="1">
      <c r="A64" s="115" t="s">
        <v>304</v>
      </c>
      <c r="B64" s="131">
        <v>72.2</v>
      </c>
      <c r="C64" s="132">
        <v>39.299999999999997</v>
      </c>
      <c r="D64" s="131">
        <v>100.3</v>
      </c>
      <c r="E64" s="131">
        <v>88.2</v>
      </c>
      <c r="F64" s="131">
        <v>113.1</v>
      </c>
      <c r="G64" s="131">
        <v>72.099999999999994</v>
      </c>
      <c r="H64" s="131">
        <v>142.9</v>
      </c>
      <c r="I64" s="131"/>
      <c r="J64" s="131">
        <v>622.1</v>
      </c>
      <c r="K64" s="131">
        <v>550.1</v>
      </c>
      <c r="L64" s="101"/>
    </row>
    <row r="65" spans="1:12" s="114" customFormat="1" ht="13.15" customHeight="1">
      <c r="A65" s="126"/>
      <c r="B65" s="131"/>
      <c r="C65" s="132"/>
      <c r="D65" s="131"/>
      <c r="E65" s="131"/>
      <c r="F65" s="131"/>
      <c r="G65" s="131"/>
      <c r="H65" s="131"/>
      <c r="I65" s="131"/>
      <c r="J65" s="131"/>
      <c r="K65" s="131"/>
      <c r="L65" s="101"/>
    </row>
    <row r="66" spans="1:12" s="114" customFormat="1" ht="13.15" customHeight="1">
      <c r="A66" s="115" t="s">
        <v>305</v>
      </c>
      <c r="B66" s="131">
        <v>104.3</v>
      </c>
      <c r="C66" s="131">
        <v>271.7</v>
      </c>
      <c r="D66" s="131">
        <v>443.4</v>
      </c>
      <c r="E66" s="131">
        <v>416.2</v>
      </c>
      <c r="F66" s="131">
        <v>387.5</v>
      </c>
      <c r="G66" s="131">
        <v>334.5</v>
      </c>
      <c r="H66" s="131">
        <v>436.6</v>
      </c>
      <c r="I66" s="131"/>
      <c r="J66" s="131">
        <v>2398.1</v>
      </c>
      <c r="K66" s="131">
        <v>2291</v>
      </c>
      <c r="L66" s="101"/>
    </row>
    <row r="67" spans="1:12" s="114" customFormat="1" ht="13.15" customHeight="1">
      <c r="A67" s="377"/>
      <c r="B67" s="377"/>
      <c r="C67" s="377"/>
      <c r="D67" s="377"/>
      <c r="E67" s="377"/>
      <c r="F67" s="377"/>
      <c r="G67" s="377"/>
      <c r="H67" s="377"/>
      <c r="I67" s="377"/>
      <c r="J67" s="377"/>
      <c r="K67" s="377"/>
      <c r="L67" s="101"/>
    </row>
    <row r="68" spans="1:12" s="114" customFormat="1" ht="13.15" customHeight="1">
      <c r="A68" s="368" t="s">
        <v>308</v>
      </c>
      <c r="B68" s="368"/>
      <c r="C68" s="368"/>
      <c r="D68" s="368"/>
      <c r="E68" s="368"/>
      <c r="F68" s="368"/>
      <c r="G68" s="368"/>
      <c r="H68" s="368"/>
      <c r="I68" s="368"/>
      <c r="J68" s="368"/>
      <c r="K68" s="368"/>
      <c r="L68" s="101"/>
    </row>
    <row r="69" spans="1:12" s="114" customFormat="1" ht="13.15" customHeight="1">
      <c r="A69" s="368" t="s">
        <v>309</v>
      </c>
      <c r="B69" s="368"/>
      <c r="C69" s="368"/>
      <c r="D69" s="368"/>
      <c r="E69" s="368"/>
      <c r="F69" s="368"/>
      <c r="G69" s="368"/>
      <c r="H69" s="368"/>
      <c r="I69" s="368"/>
      <c r="J69" s="368"/>
      <c r="K69" s="368"/>
      <c r="L69" s="101"/>
    </row>
    <row r="70" spans="1:12" s="114" customFormat="1" ht="13.15" customHeight="1">
      <c r="A70" s="368" t="s">
        <v>310</v>
      </c>
      <c r="B70" s="368"/>
      <c r="C70" s="368"/>
      <c r="D70" s="368"/>
      <c r="E70" s="368"/>
      <c r="F70" s="368"/>
      <c r="G70" s="368"/>
      <c r="H70" s="368"/>
      <c r="I70" s="368"/>
      <c r="J70" s="368"/>
      <c r="K70" s="368"/>
      <c r="L70" s="101"/>
    </row>
    <row r="71" spans="1:12" s="114" customFormat="1" ht="13.15" customHeight="1">
      <c r="A71" s="369"/>
      <c r="B71" s="369"/>
      <c r="C71" s="369"/>
      <c r="D71" s="369"/>
      <c r="E71" s="369"/>
      <c r="F71" s="369"/>
      <c r="G71" s="369"/>
      <c r="H71" s="369"/>
      <c r="I71" s="369"/>
      <c r="J71" s="369"/>
      <c r="K71" s="369"/>
      <c r="L71" s="101"/>
    </row>
    <row r="72" spans="1:12" s="114" customFormat="1" ht="13.4" customHeight="1">
      <c r="A72" s="368" t="s">
        <v>311</v>
      </c>
      <c r="B72" s="368"/>
      <c r="C72" s="368"/>
      <c r="D72" s="368"/>
      <c r="E72" s="368"/>
      <c r="F72" s="368"/>
      <c r="G72" s="368"/>
      <c r="H72" s="368"/>
      <c r="I72" s="368"/>
      <c r="J72" s="368"/>
      <c r="K72" s="368"/>
      <c r="L72" s="101"/>
    </row>
    <row r="73" spans="1:12" s="114" customFormat="1" ht="13.4" customHeight="1">
      <c r="A73" s="370" t="s">
        <v>312</v>
      </c>
      <c r="B73" s="370"/>
      <c r="C73" s="370"/>
      <c r="D73" s="370"/>
      <c r="E73" s="370"/>
      <c r="F73" s="370"/>
      <c r="G73" s="370"/>
      <c r="H73" s="370"/>
      <c r="I73" s="370"/>
      <c r="J73" s="370"/>
      <c r="K73" s="370"/>
      <c r="L73" s="101"/>
    </row>
    <row r="74" spans="1:12" s="114" customFormat="1" ht="13.15" customHeight="1">
      <c r="A74" s="368" t="s">
        <v>313</v>
      </c>
      <c r="B74" s="368"/>
      <c r="C74" s="368"/>
      <c r="D74" s="368"/>
      <c r="E74" s="368"/>
      <c r="F74" s="368"/>
      <c r="G74" s="368"/>
      <c r="H74" s="368"/>
      <c r="I74" s="368"/>
      <c r="J74" s="368"/>
      <c r="K74" s="368"/>
      <c r="L74" s="101"/>
    </row>
    <row r="75" spans="1:12" s="114" customFormat="1" ht="13.15" customHeight="1">
      <c r="A75" s="369"/>
      <c r="B75" s="369"/>
      <c r="C75" s="369"/>
      <c r="D75" s="369"/>
      <c r="E75" s="369"/>
      <c r="F75" s="369"/>
      <c r="G75" s="369"/>
      <c r="H75" s="369"/>
      <c r="I75" s="369"/>
      <c r="J75" s="369"/>
      <c r="K75" s="369"/>
      <c r="L75" s="101"/>
    </row>
    <row r="76" spans="1:12" s="114" customFormat="1" ht="13.15" customHeight="1">
      <c r="A76" s="366" t="s">
        <v>314</v>
      </c>
      <c r="B76" s="366"/>
      <c r="C76" s="366"/>
      <c r="D76" s="366"/>
      <c r="E76" s="366"/>
      <c r="F76" s="366"/>
      <c r="G76" s="366"/>
      <c r="H76" s="366"/>
      <c r="I76" s="366"/>
      <c r="J76" s="366"/>
      <c r="K76" s="366"/>
      <c r="L76" s="101"/>
    </row>
    <row r="77" spans="1:12" s="114" customFormat="1" ht="13.15" customHeight="1">
      <c r="A77" s="367"/>
      <c r="B77" s="367"/>
      <c r="C77" s="367"/>
      <c r="D77" s="367"/>
      <c r="E77" s="367"/>
      <c r="F77" s="367"/>
      <c r="G77" s="367"/>
      <c r="H77" s="367"/>
      <c r="I77" s="367"/>
      <c r="J77" s="367"/>
      <c r="K77" s="367"/>
    </row>
    <row r="78" spans="1:12" s="114" customFormat="1" ht="13.15" customHeight="1">
      <c r="A78" s="367"/>
      <c r="B78" s="367"/>
      <c r="C78" s="367"/>
      <c r="D78" s="367"/>
      <c r="E78" s="367"/>
      <c r="F78" s="367"/>
      <c r="G78" s="367"/>
      <c r="H78" s="367"/>
      <c r="I78" s="367"/>
      <c r="J78" s="367"/>
      <c r="K78" s="367"/>
    </row>
    <row r="79" spans="1:12" s="114" customFormat="1" ht="13.15" customHeight="1">
      <c r="A79" s="102"/>
    </row>
    <row r="80" spans="1:12" s="114" customFormat="1" ht="13.15" customHeight="1">
      <c r="A80" s="102"/>
    </row>
    <row r="81" spans="1:1" s="114" customFormat="1" ht="13.15" customHeight="1">
      <c r="A81" s="102"/>
    </row>
    <row r="82" spans="1:1" s="114" customFormat="1" ht="13.15" customHeight="1">
      <c r="A82" s="102"/>
    </row>
    <row r="83" spans="1:1" s="114" customFormat="1" ht="13.15" customHeight="1">
      <c r="A83" s="102"/>
    </row>
    <row r="84" spans="1:1" s="114" customFormat="1" ht="13.15" customHeight="1">
      <c r="A84" s="102"/>
    </row>
    <row r="85" spans="1:1" s="114" customFormat="1" ht="13.15" customHeight="1">
      <c r="A85" s="102"/>
    </row>
    <row r="86" spans="1:1" s="114" customFormat="1" ht="13.15" customHeight="1">
      <c r="A86" s="102"/>
    </row>
    <row r="87" spans="1:1" s="114" customFormat="1" ht="13.15" customHeight="1">
      <c r="A87" s="102"/>
    </row>
    <row r="88" spans="1:1" s="114" customFormat="1" ht="13.15" customHeight="1">
      <c r="A88" s="102"/>
    </row>
    <row r="89" spans="1:1" s="114" customFormat="1" ht="13.15" customHeight="1">
      <c r="A89" s="102"/>
    </row>
    <row r="90" spans="1:1" s="114" customFormat="1" ht="13.15" customHeight="1">
      <c r="A90" s="102"/>
    </row>
    <row r="91" spans="1:1" s="114" customFormat="1" ht="13.15" customHeight="1">
      <c r="A91" s="102"/>
    </row>
    <row r="92" spans="1:1" s="114" customFormat="1" ht="13.15" customHeight="1">
      <c r="A92" s="102"/>
    </row>
    <row r="93" spans="1:1" s="114" customFormat="1" ht="13.15" customHeight="1">
      <c r="A93" s="102"/>
    </row>
    <row r="94" spans="1:1" s="114" customFormat="1" ht="13.15" customHeight="1">
      <c r="A94" s="102"/>
    </row>
    <row r="95" spans="1:1" s="114" customFormat="1" ht="13.15" customHeight="1">
      <c r="A95" s="102"/>
    </row>
    <row r="96" spans="1:1" s="114" customFormat="1" ht="13.15" customHeight="1">
      <c r="A96" s="102"/>
    </row>
    <row r="97" spans="1:1" s="114" customFormat="1" ht="13.15" customHeight="1">
      <c r="A97" s="102"/>
    </row>
    <row r="98" spans="1:1" s="114" customFormat="1" ht="13.15" customHeight="1">
      <c r="A98" s="102"/>
    </row>
    <row r="99" spans="1:1" s="114" customFormat="1" ht="13.15" customHeight="1">
      <c r="A99" s="102"/>
    </row>
    <row r="100" spans="1:1" s="114" customFormat="1" ht="13.15" customHeight="1">
      <c r="A100" s="102"/>
    </row>
    <row r="101" spans="1:1" s="114" customFormat="1" ht="13.15" customHeight="1">
      <c r="A101" s="102"/>
    </row>
    <row r="102" spans="1:1" s="114" customFormat="1" ht="13.15" customHeight="1">
      <c r="A102" s="102"/>
    </row>
    <row r="103" spans="1:1" s="114" customFormat="1" ht="13.15" customHeight="1">
      <c r="A103" s="102"/>
    </row>
    <row r="104" spans="1:1" s="114" customFormat="1" ht="13.15" customHeight="1">
      <c r="A104" s="102"/>
    </row>
    <row r="105" spans="1:1" s="114" customFormat="1" ht="13.15" customHeight="1">
      <c r="A105" s="102"/>
    </row>
    <row r="106" spans="1:1" s="114" customFormat="1" ht="13.15" customHeight="1">
      <c r="A106" s="102"/>
    </row>
    <row r="107" spans="1:1" s="114" customFormat="1" ht="13.15" customHeight="1">
      <c r="A107" s="102"/>
    </row>
    <row r="108" spans="1:1" s="114" customFormat="1" ht="13.15" customHeight="1">
      <c r="A108" s="102"/>
    </row>
    <row r="109" spans="1:1" s="114" customFormat="1" ht="13.15" customHeight="1">
      <c r="A109" s="102"/>
    </row>
    <row r="110" spans="1:1" s="114" customFormat="1" ht="13.15" customHeight="1">
      <c r="A110" s="102"/>
    </row>
    <row r="111" spans="1:1" s="114" customFormat="1" ht="13.15" customHeight="1">
      <c r="A111" s="102"/>
    </row>
    <row r="112" spans="1:1" s="114" customFormat="1" ht="13.15" customHeight="1">
      <c r="A112" s="102"/>
    </row>
    <row r="113" spans="1:1" s="114" customFormat="1" ht="13.15" customHeight="1">
      <c r="A113" s="102"/>
    </row>
    <row r="114" spans="1:1" s="114" customFormat="1" ht="13.15" customHeight="1">
      <c r="A114" s="102"/>
    </row>
    <row r="115" spans="1:1" s="114" customFormat="1" ht="13.15" customHeight="1">
      <c r="A115" s="102"/>
    </row>
    <row r="116" spans="1:1" s="114" customFormat="1" ht="13.15" customHeight="1">
      <c r="A116" s="102"/>
    </row>
    <row r="117" spans="1:1" s="114" customFormat="1" ht="13.15" customHeight="1">
      <c r="A117" s="102"/>
    </row>
    <row r="118" spans="1:1" s="114" customFormat="1" ht="13.15" customHeight="1">
      <c r="A118" s="102"/>
    </row>
    <row r="119" spans="1:1" s="114" customFormat="1" ht="13.15" customHeight="1">
      <c r="A119" s="102"/>
    </row>
    <row r="120" spans="1:1" s="114" customFormat="1" ht="13.15" customHeight="1">
      <c r="A120" s="102"/>
    </row>
    <row r="121" spans="1:1" s="114" customFormat="1" ht="13.15" customHeight="1">
      <c r="A121" s="102"/>
    </row>
    <row r="122" spans="1:1" s="114" customFormat="1" ht="13.15" customHeight="1">
      <c r="A122" s="102"/>
    </row>
    <row r="123" spans="1:1" s="114" customFormat="1" ht="13.15" customHeight="1">
      <c r="A123" s="102"/>
    </row>
    <row r="124" spans="1:1" s="114" customFormat="1" ht="13.15" customHeight="1">
      <c r="A124" s="102"/>
    </row>
    <row r="125" spans="1:1" s="114" customFormat="1" ht="13.15" customHeight="1">
      <c r="A125" s="102"/>
    </row>
    <row r="126" spans="1:1" s="114" customFormat="1" ht="13.15" customHeight="1">
      <c r="A126" s="102"/>
    </row>
    <row r="127" spans="1:1" s="114" customFormat="1" ht="13.15" customHeight="1">
      <c r="A127" s="102"/>
    </row>
    <row r="128" spans="1:1" s="114" customFormat="1" ht="13.15" customHeight="1">
      <c r="A128" s="102"/>
    </row>
    <row r="129" spans="1:1" s="114" customFormat="1" ht="13.15" customHeight="1">
      <c r="A129" s="102"/>
    </row>
    <row r="130" spans="1:1" s="114" customFormat="1" ht="13.15" customHeight="1">
      <c r="A130" s="102"/>
    </row>
    <row r="131" spans="1:1" s="114" customFormat="1" ht="13.15" customHeight="1">
      <c r="A131" s="102"/>
    </row>
    <row r="132" spans="1:1" s="114" customFormat="1" ht="13.15" customHeight="1">
      <c r="A132" s="102"/>
    </row>
    <row r="133" spans="1:1" s="114" customFormat="1" ht="13.15" customHeight="1">
      <c r="A133" s="102"/>
    </row>
    <row r="134" spans="1:1" s="114" customFormat="1" ht="13.15" customHeight="1">
      <c r="A134" s="102"/>
    </row>
    <row r="135" spans="1:1" s="114" customFormat="1" ht="13.15" customHeight="1">
      <c r="A135" s="102"/>
    </row>
    <row r="136" spans="1:1" s="114" customFormat="1" ht="13.15" customHeight="1">
      <c r="A136" s="102"/>
    </row>
    <row r="137" spans="1:1" s="114" customFormat="1" ht="13.15" customHeight="1">
      <c r="A137" s="102"/>
    </row>
    <row r="138" spans="1:1" s="114" customFormat="1" ht="13.15" customHeight="1">
      <c r="A138" s="102"/>
    </row>
    <row r="139" spans="1:1" s="114" customFormat="1" ht="13.15" customHeight="1">
      <c r="A139" s="102"/>
    </row>
    <row r="140" spans="1:1" s="114" customFormat="1" ht="13.15" customHeight="1">
      <c r="A140" s="102"/>
    </row>
    <row r="141" spans="1:1" s="114" customFormat="1" ht="13.15" customHeight="1">
      <c r="A141" s="102"/>
    </row>
    <row r="142" spans="1:1" s="114" customFormat="1" ht="13.15" customHeight="1">
      <c r="A142" s="102"/>
    </row>
    <row r="143" spans="1:1" s="114" customFormat="1" ht="13.15" customHeight="1">
      <c r="A143" s="102"/>
    </row>
    <row r="144" spans="1:1" s="114" customFormat="1" ht="13.15" customHeight="1">
      <c r="A144" s="102"/>
    </row>
    <row r="145" spans="1:1" s="114" customFormat="1" ht="13.15" customHeight="1">
      <c r="A145" s="102"/>
    </row>
    <row r="146" spans="1:1" s="114" customFormat="1" ht="13.15" customHeight="1">
      <c r="A146" s="102"/>
    </row>
    <row r="147" spans="1:1" s="114" customFormat="1" ht="13.15" customHeight="1">
      <c r="A147" s="102"/>
    </row>
    <row r="148" spans="1:1" s="114" customFormat="1" ht="13.15" customHeight="1">
      <c r="A148" s="102"/>
    </row>
    <row r="149" spans="1:1" s="114" customFormat="1" ht="13.15" customHeight="1">
      <c r="A149" s="102"/>
    </row>
    <row r="150" spans="1:1" s="114" customFormat="1" ht="13.15" customHeight="1">
      <c r="A150" s="102"/>
    </row>
    <row r="151" spans="1:1" s="114" customFormat="1" ht="13.15" customHeight="1">
      <c r="A151" s="102"/>
    </row>
    <row r="152" spans="1:1" s="114" customFormat="1" ht="13.15" customHeight="1">
      <c r="A152" s="102"/>
    </row>
    <row r="153" spans="1:1" s="114" customFormat="1" ht="13.15" customHeight="1">
      <c r="A153" s="102"/>
    </row>
    <row r="154" spans="1:1" s="114" customFormat="1" ht="13.15" customHeight="1">
      <c r="A154" s="102"/>
    </row>
    <row r="155" spans="1:1" s="114" customFormat="1" ht="13.15" customHeight="1">
      <c r="A155" s="102"/>
    </row>
    <row r="156" spans="1:1" s="114" customFormat="1" ht="13.15" customHeight="1">
      <c r="A156" s="102"/>
    </row>
    <row r="157" spans="1:1" s="114" customFormat="1" ht="13.15" customHeight="1">
      <c r="A157" s="102"/>
    </row>
    <row r="158" spans="1:1" s="114" customFormat="1" ht="13.15" customHeight="1">
      <c r="A158" s="102"/>
    </row>
    <row r="159" spans="1:1" s="114" customFormat="1" ht="13.15" customHeight="1">
      <c r="A159" s="102"/>
    </row>
    <row r="160" spans="1:1" s="114" customFormat="1" ht="13.15" customHeight="1">
      <c r="A160" s="102"/>
    </row>
    <row r="161" spans="1:1" s="114" customFormat="1" ht="13.15" customHeight="1">
      <c r="A161" s="102"/>
    </row>
    <row r="162" spans="1:1" s="114" customFormat="1" ht="13.15" customHeight="1">
      <c r="A162" s="102"/>
    </row>
    <row r="163" spans="1:1" s="114" customFormat="1" ht="13.15" customHeight="1">
      <c r="A163" s="102"/>
    </row>
    <row r="164" spans="1:1" s="114" customFormat="1" ht="13.15" customHeight="1">
      <c r="A164" s="102"/>
    </row>
    <row r="165" spans="1:1" s="114" customFormat="1" ht="13.15" customHeight="1">
      <c r="A165" s="102"/>
    </row>
    <row r="166" spans="1:1" s="114" customFormat="1" ht="13.15" customHeight="1">
      <c r="A166" s="102"/>
    </row>
    <row r="167" spans="1:1" s="114" customFormat="1" ht="13.15" customHeight="1">
      <c r="A167" s="102"/>
    </row>
    <row r="168" spans="1:1" s="114" customFormat="1" ht="13.15" customHeight="1">
      <c r="A168" s="102"/>
    </row>
    <row r="169" spans="1:1" s="114" customFormat="1" ht="13.15" customHeight="1">
      <c r="A169" s="102"/>
    </row>
    <row r="170" spans="1:1" s="114" customFormat="1" ht="13.15" customHeight="1">
      <c r="A170" s="102"/>
    </row>
    <row r="171" spans="1:1" s="114" customFormat="1" ht="13.15" customHeight="1">
      <c r="A171" s="102"/>
    </row>
    <row r="172" spans="1:1" s="114" customFormat="1" ht="13.15" customHeight="1">
      <c r="A172" s="102"/>
    </row>
    <row r="173" spans="1:1" s="114" customFormat="1" ht="13.15" customHeight="1">
      <c r="A173" s="102"/>
    </row>
    <row r="174" spans="1:1" s="114" customFormat="1" ht="13.15" customHeight="1">
      <c r="A174" s="102"/>
    </row>
    <row r="175" spans="1:1" s="114" customFormat="1" ht="13.15" customHeight="1">
      <c r="A175" s="102"/>
    </row>
    <row r="176" spans="1:1" s="114" customFormat="1" ht="13.15" customHeight="1">
      <c r="A176" s="102"/>
    </row>
    <row r="177" spans="1:1" s="114" customFormat="1" ht="13.15" customHeight="1">
      <c r="A177" s="102"/>
    </row>
    <row r="178" spans="1:1" s="114" customFormat="1" ht="13.15" customHeight="1">
      <c r="A178" s="102"/>
    </row>
    <row r="179" spans="1:1" s="114" customFormat="1" ht="13.15" customHeight="1">
      <c r="A179" s="102"/>
    </row>
    <row r="180" spans="1:1" s="114" customFormat="1" ht="13.15" customHeight="1">
      <c r="A180" s="102"/>
    </row>
    <row r="181" spans="1:1" s="114" customFormat="1" ht="13.15" customHeight="1">
      <c r="A181" s="102"/>
    </row>
    <row r="182" spans="1:1" s="114" customFormat="1" ht="13.15" customHeight="1">
      <c r="A182" s="102"/>
    </row>
    <row r="183" spans="1:1" s="114" customFormat="1" ht="13.15" customHeight="1">
      <c r="A183" s="102"/>
    </row>
    <row r="184" spans="1:1" s="114" customFormat="1" ht="13.15" customHeight="1">
      <c r="A184" s="102"/>
    </row>
    <row r="185" spans="1:1" s="114" customFormat="1" ht="13.15" customHeight="1">
      <c r="A185" s="102"/>
    </row>
    <row r="186" spans="1:1" s="114" customFormat="1" ht="13.15" customHeight="1">
      <c r="A186" s="102"/>
    </row>
    <row r="187" spans="1:1" s="114" customFormat="1" ht="13.15" customHeight="1">
      <c r="A187" s="102"/>
    </row>
    <row r="188" spans="1:1" s="114" customFormat="1" ht="13.15" customHeight="1">
      <c r="A188" s="102"/>
    </row>
    <row r="189" spans="1:1" s="114" customFormat="1" ht="13.15" customHeight="1">
      <c r="A189" s="102"/>
    </row>
    <row r="190" spans="1:1" s="114" customFormat="1" ht="13.15" customHeight="1">
      <c r="A190" s="102"/>
    </row>
    <row r="191" spans="1:1" s="114" customFormat="1" ht="13.15" customHeight="1">
      <c r="A191" s="102"/>
    </row>
    <row r="192" spans="1:1" s="114" customFormat="1" ht="13.15" customHeight="1">
      <c r="A192" s="102"/>
    </row>
    <row r="193" spans="1:1" s="114" customFormat="1" ht="13.15" customHeight="1">
      <c r="A193" s="102"/>
    </row>
    <row r="194" spans="1:1" s="114" customFormat="1" ht="13.15" customHeight="1">
      <c r="A194" s="102"/>
    </row>
    <row r="195" spans="1:1" s="114" customFormat="1" ht="13.15" customHeight="1">
      <c r="A195" s="102"/>
    </row>
    <row r="196" spans="1:1" s="114" customFormat="1" ht="13.15" customHeight="1">
      <c r="A196" s="102"/>
    </row>
    <row r="197" spans="1:1" s="114" customFormat="1" ht="13.15" customHeight="1">
      <c r="A197" s="102"/>
    </row>
    <row r="198" spans="1:1" s="114" customFormat="1" ht="13.15" customHeight="1">
      <c r="A198" s="102"/>
    </row>
    <row r="199" spans="1:1" s="114" customFormat="1" ht="13.15" customHeight="1">
      <c r="A199" s="102"/>
    </row>
    <row r="200" spans="1:1" s="114" customFormat="1" ht="13.15" customHeight="1">
      <c r="A200" s="102"/>
    </row>
    <row r="201" spans="1:1" s="114" customFormat="1" ht="13.15" customHeight="1">
      <c r="A201" s="102"/>
    </row>
    <row r="202" spans="1:1" s="114" customFormat="1" ht="13.15" customHeight="1">
      <c r="A202" s="102"/>
    </row>
    <row r="203" spans="1:1" s="114" customFormat="1" ht="13.15" customHeight="1">
      <c r="A203" s="102"/>
    </row>
    <row r="204" spans="1:1" s="114" customFormat="1" ht="13.15" customHeight="1">
      <c r="A204" s="102"/>
    </row>
    <row r="205" spans="1:1" s="114" customFormat="1" ht="13.15" customHeight="1">
      <c r="A205" s="102"/>
    </row>
    <row r="206" spans="1:1" s="114" customFormat="1" ht="13.15" customHeight="1">
      <c r="A206" s="102"/>
    </row>
    <row r="207" spans="1:1" s="114" customFormat="1" ht="13.15" customHeight="1">
      <c r="A207" s="102"/>
    </row>
    <row r="208" spans="1:1" s="114" customFormat="1" ht="13.15" customHeight="1">
      <c r="A208" s="102"/>
    </row>
    <row r="209" spans="1:1" s="114" customFormat="1" ht="13.15" customHeight="1">
      <c r="A209" s="102"/>
    </row>
    <row r="210" spans="1:1" s="114" customFormat="1" ht="13.15" customHeight="1">
      <c r="A210" s="102"/>
    </row>
    <row r="211" spans="1:1" s="114" customFormat="1" ht="13.15" customHeight="1">
      <c r="A211" s="102"/>
    </row>
    <row r="212" spans="1:1" s="114" customFormat="1" ht="13.15" customHeight="1">
      <c r="A212" s="102"/>
    </row>
    <row r="213" spans="1:1" s="114" customFormat="1" ht="13.15" customHeight="1">
      <c r="A213" s="102"/>
    </row>
    <row r="214" spans="1:1" s="114" customFormat="1" ht="13.15" customHeight="1">
      <c r="A214" s="102"/>
    </row>
    <row r="215" spans="1:1" s="114" customFormat="1" ht="13.15" customHeight="1">
      <c r="A215" s="102"/>
    </row>
    <row r="216" spans="1:1" s="114" customFormat="1" ht="13.15" customHeight="1">
      <c r="A216" s="102"/>
    </row>
    <row r="217" spans="1:1" s="114" customFormat="1" ht="13.15" customHeight="1">
      <c r="A217" s="102"/>
    </row>
    <row r="218" spans="1:1" s="114" customFormat="1" ht="13.15" customHeight="1">
      <c r="A218" s="102"/>
    </row>
    <row r="219" spans="1:1" s="114" customFormat="1" ht="13.15" customHeight="1">
      <c r="A219" s="102"/>
    </row>
    <row r="220" spans="1:1" s="114" customFormat="1" ht="13.15" customHeight="1">
      <c r="A220" s="102"/>
    </row>
    <row r="221" spans="1:1" s="114" customFormat="1" ht="13.15" customHeight="1">
      <c r="A221" s="102"/>
    </row>
    <row r="222" spans="1:1" s="114" customFormat="1" ht="13.15" customHeight="1">
      <c r="A222" s="102"/>
    </row>
    <row r="223" spans="1:1" s="114" customFormat="1" ht="13.15" customHeight="1">
      <c r="A223" s="102"/>
    </row>
    <row r="224" spans="1:1" s="114" customFormat="1" ht="13.15" customHeight="1">
      <c r="A224" s="102"/>
    </row>
    <row r="225" spans="1:1" s="114" customFormat="1" ht="13.15" customHeight="1">
      <c r="A225" s="102"/>
    </row>
    <row r="226" spans="1:1" s="114" customFormat="1" ht="13.15" customHeight="1">
      <c r="A226" s="102"/>
    </row>
    <row r="227" spans="1:1" s="114" customFormat="1" ht="13.15" customHeight="1">
      <c r="A227" s="102"/>
    </row>
    <row r="228" spans="1:1" s="114" customFormat="1" ht="13.15" customHeight="1">
      <c r="A228" s="102"/>
    </row>
    <row r="229" spans="1:1" s="114" customFormat="1" ht="13.15" customHeight="1">
      <c r="A229" s="102"/>
    </row>
    <row r="230" spans="1:1" s="114" customFormat="1" ht="13.15" customHeight="1">
      <c r="A230" s="102"/>
    </row>
    <row r="231" spans="1:1" s="114" customFormat="1" ht="13.15" customHeight="1">
      <c r="A231" s="102"/>
    </row>
    <row r="232" spans="1:1" s="114" customFormat="1" ht="13.15" customHeight="1">
      <c r="A232" s="102"/>
    </row>
    <row r="233" spans="1:1" s="114" customFormat="1" ht="13.15" customHeight="1">
      <c r="A233" s="102"/>
    </row>
    <row r="234" spans="1:1" s="114" customFormat="1" ht="13.15" customHeight="1">
      <c r="A234" s="102"/>
    </row>
    <row r="235" spans="1:1" s="114" customFormat="1" ht="13.15" customHeight="1">
      <c r="A235" s="102"/>
    </row>
    <row r="236" spans="1:1" s="114" customFormat="1" ht="13.15" customHeight="1">
      <c r="A236" s="102"/>
    </row>
    <row r="237" spans="1:1" s="114" customFormat="1" ht="13.15" customHeight="1">
      <c r="A237" s="102"/>
    </row>
    <row r="238" spans="1:1" s="114" customFormat="1" ht="13.15" customHeight="1">
      <c r="A238" s="102"/>
    </row>
    <row r="239" spans="1:1" s="114" customFormat="1" ht="13.15" customHeight="1">
      <c r="A239" s="102"/>
    </row>
    <row r="240" spans="1:1" s="114" customFormat="1" ht="13.15" customHeight="1">
      <c r="A240" s="102"/>
    </row>
    <row r="241" spans="1:1" s="114" customFormat="1" ht="13.15" customHeight="1">
      <c r="A241" s="102"/>
    </row>
    <row r="242" spans="1:1" s="114" customFormat="1" ht="13.15" customHeight="1">
      <c r="A242" s="102"/>
    </row>
    <row r="243" spans="1:1" s="114" customFormat="1" ht="13.15" customHeight="1">
      <c r="A243" s="102"/>
    </row>
    <row r="244" spans="1:1" s="114" customFormat="1" ht="13.15" customHeight="1">
      <c r="A244" s="102"/>
    </row>
    <row r="245" spans="1:1" s="114" customFormat="1" ht="13.15" customHeight="1">
      <c r="A245" s="102"/>
    </row>
    <row r="246" spans="1:1" s="114" customFormat="1" ht="13.15" customHeight="1">
      <c r="A246" s="102"/>
    </row>
    <row r="247" spans="1:1" s="114" customFormat="1" ht="13.15" customHeight="1">
      <c r="A247" s="102"/>
    </row>
    <row r="248" spans="1:1" s="114" customFormat="1" ht="13.15" customHeight="1">
      <c r="A248" s="102"/>
    </row>
    <row r="249" spans="1:1" s="114" customFormat="1" ht="13.15" customHeight="1">
      <c r="A249" s="102"/>
    </row>
    <row r="250" spans="1:1" s="114" customFormat="1" ht="13.15" customHeight="1">
      <c r="A250" s="102"/>
    </row>
    <row r="251" spans="1:1" s="114" customFormat="1" ht="13.15" customHeight="1">
      <c r="A251" s="102"/>
    </row>
    <row r="252" spans="1:1" s="114" customFormat="1" ht="13.15" customHeight="1">
      <c r="A252" s="102"/>
    </row>
    <row r="253" spans="1:1" s="114" customFormat="1" ht="13.15" customHeight="1">
      <c r="A253" s="102"/>
    </row>
    <row r="254" spans="1:1" s="114" customFormat="1" ht="13.15" customHeight="1">
      <c r="A254" s="102"/>
    </row>
    <row r="255" spans="1:1" s="114" customFormat="1" ht="13.15" customHeight="1">
      <c r="A255" s="102"/>
    </row>
    <row r="256" spans="1:1" s="114" customFormat="1" ht="13.15" customHeight="1">
      <c r="A256" s="102"/>
    </row>
    <row r="257" spans="1:1" s="114" customFormat="1" ht="13.15" customHeight="1">
      <c r="A257" s="102"/>
    </row>
    <row r="258" spans="1:1" s="114" customFormat="1" ht="13.15" customHeight="1">
      <c r="A258" s="102"/>
    </row>
    <row r="259" spans="1:1" s="114" customFormat="1" ht="13.15" customHeight="1">
      <c r="A259" s="102"/>
    </row>
    <row r="260" spans="1:1" s="114" customFormat="1" ht="13.15" customHeight="1">
      <c r="A260" s="102"/>
    </row>
    <row r="261" spans="1:1" s="114" customFormat="1" ht="13.15" customHeight="1">
      <c r="A261" s="102"/>
    </row>
    <row r="262" spans="1:1" s="114" customFormat="1" ht="13.15" customHeight="1">
      <c r="A262" s="102"/>
    </row>
    <row r="263" spans="1:1" s="114" customFormat="1" ht="13.15" customHeight="1">
      <c r="A263" s="102"/>
    </row>
    <row r="264" spans="1:1" s="114" customFormat="1" ht="13.15" customHeight="1">
      <c r="A264" s="102"/>
    </row>
    <row r="265" spans="1:1" s="114" customFormat="1" ht="13.15" customHeight="1">
      <c r="A265" s="102"/>
    </row>
    <row r="266" spans="1:1" s="114" customFormat="1" ht="13.15" customHeight="1">
      <c r="A266" s="102"/>
    </row>
    <row r="267" spans="1:1" s="114" customFormat="1" ht="13.15" customHeight="1">
      <c r="A267" s="102"/>
    </row>
    <row r="268" spans="1:1" s="114" customFormat="1" ht="13.15" customHeight="1">
      <c r="A268" s="102"/>
    </row>
    <row r="269" spans="1:1" s="114" customFormat="1" ht="13.15" customHeight="1">
      <c r="A269" s="102"/>
    </row>
    <row r="270" spans="1:1" s="114" customFormat="1" ht="13.15" customHeight="1">
      <c r="A270" s="102"/>
    </row>
    <row r="271" spans="1:1" s="114" customFormat="1" ht="13.15" customHeight="1">
      <c r="A271" s="102"/>
    </row>
    <row r="272" spans="1:1" s="114" customFormat="1" ht="13.15" customHeight="1">
      <c r="A272" s="102"/>
    </row>
    <row r="273" spans="1:1" s="114" customFormat="1" ht="13.15" customHeight="1">
      <c r="A273" s="102"/>
    </row>
    <row r="274" spans="1:1" s="114" customFormat="1" ht="13.15" customHeight="1">
      <c r="A274" s="102"/>
    </row>
    <row r="275" spans="1:1" s="114" customFormat="1" ht="13.15" customHeight="1">
      <c r="A275" s="102"/>
    </row>
    <row r="276" spans="1:1" s="114" customFormat="1" ht="13.15" customHeight="1">
      <c r="A276" s="102"/>
    </row>
    <row r="277" spans="1:1" s="114" customFormat="1" ht="13.15" customHeight="1">
      <c r="A277" s="102"/>
    </row>
    <row r="278" spans="1:1" s="114" customFormat="1" ht="13.15" customHeight="1">
      <c r="A278" s="102"/>
    </row>
    <row r="279" spans="1:1" s="114" customFormat="1" ht="13.15" customHeight="1">
      <c r="A279" s="102"/>
    </row>
    <row r="280" spans="1:1" s="114" customFormat="1" ht="13.15" customHeight="1">
      <c r="A280" s="102"/>
    </row>
    <row r="281" spans="1:1" s="114" customFormat="1" ht="13.15" customHeight="1">
      <c r="A281" s="102"/>
    </row>
    <row r="282" spans="1:1" s="114" customFormat="1" ht="13.15" customHeight="1">
      <c r="A282" s="102"/>
    </row>
    <row r="283" spans="1:1" s="114" customFormat="1" ht="13.15" customHeight="1">
      <c r="A283" s="102"/>
    </row>
    <row r="284" spans="1:1" s="114" customFormat="1" ht="13.15" customHeight="1">
      <c r="A284" s="102"/>
    </row>
    <row r="285" spans="1:1" s="114" customFormat="1" ht="13.15" customHeight="1">
      <c r="A285" s="102"/>
    </row>
    <row r="286" spans="1:1" s="114" customFormat="1" ht="13.15" customHeight="1">
      <c r="A286" s="102"/>
    </row>
    <row r="287" spans="1:1" s="114" customFormat="1" ht="13.15" customHeight="1">
      <c r="A287" s="102"/>
    </row>
    <row r="288" spans="1:1" s="114" customFormat="1" ht="13.15" customHeight="1">
      <c r="A288" s="102"/>
    </row>
    <row r="289" spans="1:1" s="114" customFormat="1" ht="13.15" customHeight="1">
      <c r="A289" s="102"/>
    </row>
    <row r="290" spans="1:1" s="114" customFormat="1" ht="13.15" customHeight="1">
      <c r="A290" s="102"/>
    </row>
    <row r="291" spans="1:1" s="114" customFormat="1" ht="13.15" customHeight="1">
      <c r="A291" s="102"/>
    </row>
    <row r="292" spans="1:1" s="114" customFormat="1" ht="13.15" customHeight="1">
      <c r="A292" s="102"/>
    </row>
    <row r="293" spans="1:1" s="114" customFormat="1" ht="13.15" customHeight="1">
      <c r="A293" s="102"/>
    </row>
    <row r="294" spans="1:1" s="114" customFormat="1" ht="13.15" customHeight="1">
      <c r="A294" s="102"/>
    </row>
    <row r="295" spans="1:1" s="114" customFormat="1" ht="13.15" customHeight="1">
      <c r="A295" s="102"/>
    </row>
    <row r="296" spans="1:1" s="114" customFormat="1" ht="13.15" customHeight="1">
      <c r="A296" s="102"/>
    </row>
    <row r="297" spans="1:1" s="114" customFormat="1" ht="13.15" customHeight="1">
      <c r="A297" s="102"/>
    </row>
    <row r="298" spans="1:1" s="114" customFormat="1" ht="13.15" customHeight="1">
      <c r="A298" s="102"/>
    </row>
    <row r="299" spans="1:1" s="114" customFormat="1" ht="13.15" customHeight="1">
      <c r="A299" s="102"/>
    </row>
    <row r="300" spans="1:1" s="114" customFormat="1" ht="13.15" customHeight="1">
      <c r="A300" s="102"/>
    </row>
    <row r="301" spans="1:1" s="114" customFormat="1" ht="13.15" customHeight="1">
      <c r="A301" s="102"/>
    </row>
    <row r="302" spans="1:1" s="114" customFormat="1" ht="13.15" customHeight="1">
      <c r="A302" s="102"/>
    </row>
    <row r="303" spans="1:1" s="114" customFormat="1" ht="13.15" customHeight="1">
      <c r="A303" s="102"/>
    </row>
    <row r="304" spans="1:1" s="114" customFormat="1" ht="13.15" customHeight="1">
      <c r="A304" s="102"/>
    </row>
    <row r="305" spans="1:1" s="114" customFormat="1" ht="13.15" customHeight="1">
      <c r="A305" s="102"/>
    </row>
    <row r="306" spans="1:1" s="114" customFormat="1" ht="13.15" customHeight="1">
      <c r="A306" s="102"/>
    </row>
    <row r="307" spans="1:1" s="114" customFormat="1" ht="13.15" customHeight="1">
      <c r="A307" s="102"/>
    </row>
    <row r="308" spans="1:1" s="114" customFormat="1" ht="13.15" customHeight="1">
      <c r="A308" s="102"/>
    </row>
    <row r="309" spans="1:1" s="114" customFormat="1" ht="13.15" customHeight="1">
      <c r="A309" s="102"/>
    </row>
    <row r="310" spans="1:1" s="114" customFormat="1" ht="13.15" customHeight="1">
      <c r="A310" s="102"/>
    </row>
    <row r="311" spans="1:1" s="114" customFormat="1" ht="13.15" customHeight="1">
      <c r="A311" s="102"/>
    </row>
    <row r="312" spans="1:1" s="114" customFormat="1" ht="13.15" customHeight="1">
      <c r="A312" s="102"/>
    </row>
    <row r="313" spans="1:1" s="114" customFormat="1" ht="13.15" customHeight="1">
      <c r="A313" s="102"/>
    </row>
    <row r="314" spans="1:1" s="114" customFormat="1" ht="13.15" customHeight="1">
      <c r="A314" s="102"/>
    </row>
    <row r="315" spans="1:1" s="114" customFormat="1" ht="13.15" customHeight="1">
      <c r="A315" s="102"/>
    </row>
    <row r="316" spans="1:1" s="114" customFormat="1" ht="13.15" customHeight="1">
      <c r="A316" s="102"/>
    </row>
    <row r="317" spans="1:1" s="114" customFormat="1" ht="13.15" customHeight="1">
      <c r="A317" s="102"/>
    </row>
    <row r="318" spans="1:1" s="114" customFormat="1" ht="13.15" customHeight="1">
      <c r="A318" s="102"/>
    </row>
    <row r="319" spans="1:1" s="114" customFormat="1" ht="13.15" customHeight="1">
      <c r="A319" s="102"/>
    </row>
    <row r="320" spans="1:1" s="114" customFormat="1" ht="13.15" customHeight="1">
      <c r="A320" s="102"/>
    </row>
    <row r="321" spans="1:1" s="114" customFormat="1" ht="13.15" customHeight="1">
      <c r="A321" s="102"/>
    </row>
    <row r="322" spans="1:1" s="114" customFormat="1" ht="13.15" customHeight="1">
      <c r="A322" s="102"/>
    </row>
    <row r="323" spans="1:1" s="114" customFormat="1" ht="13.15" customHeight="1">
      <c r="A323" s="102"/>
    </row>
    <row r="324" spans="1:1" s="114" customFormat="1" ht="13.15" customHeight="1">
      <c r="A324" s="102"/>
    </row>
    <row r="325" spans="1:1" s="114" customFormat="1" ht="13.15" customHeight="1">
      <c r="A325" s="102"/>
    </row>
    <row r="326" spans="1:1" s="114" customFormat="1" ht="13.15" customHeight="1">
      <c r="A326" s="102"/>
    </row>
    <row r="327" spans="1:1" s="114" customFormat="1" ht="13.15" customHeight="1">
      <c r="A327" s="102"/>
    </row>
    <row r="328" spans="1:1" s="114" customFormat="1" ht="13.15" customHeight="1">
      <c r="A328" s="102"/>
    </row>
    <row r="329" spans="1:1" s="114" customFormat="1" ht="13.15" customHeight="1">
      <c r="A329" s="102"/>
    </row>
    <row r="330" spans="1:1" s="114" customFormat="1" ht="13.15" customHeight="1">
      <c r="A330" s="102"/>
    </row>
    <row r="331" spans="1:1" s="114" customFormat="1" ht="13.15" customHeight="1">
      <c r="A331" s="102"/>
    </row>
    <row r="332" spans="1:1" s="114" customFormat="1" ht="13.15" customHeight="1">
      <c r="A332" s="102"/>
    </row>
    <row r="333" spans="1:1" s="114" customFormat="1" ht="13.15" customHeight="1">
      <c r="A333" s="102"/>
    </row>
    <row r="334" spans="1:1" s="114" customFormat="1" ht="13.15" customHeight="1">
      <c r="A334" s="102"/>
    </row>
    <row r="335" spans="1:1" s="114" customFormat="1" ht="13.15" customHeight="1">
      <c r="A335" s="102"/>
    </row>
    <row r="336" spans="1:1" s="114" customFormat="1" ht="13.15" customHeight="1">
      <c r="A336" s="102"/>
    </row>
    <row r="337" spans="1:1" s="114" customFormat="1" ht="13.15" customHeight="1">
      <c r="A337" s="102"/>
    </row>
    <row r="338" spans="1:1" s="114" customFormat="1" ht="13.15" customHeight="1">
      <c r="A338" s="102"/>
    </row>
    <row r="339" spans="1:1" s="114" customFormat="1" ht="13.15" customHeight="1">
      <c r="A339" s="102"/>
    </row>
    <row r="340" spans="1:1" s="114" customFormat="1" ht="13.15" customHeight="1">
      <c r="A340" s="102"/>
    </row>
    <row r="341" spans="1:1" s="114" customFormat="1" ht="13.15" customHeight="1">
      <c r="A341" s="102"/>
    </row>
    <row r="342" spans="1:1" s="114" customFormat="1" ht="13.15" customHeight="1">
      <c r="A342" s="102"/>
    </row>
    <row r="343" spans="1:1" s="114" customFormat="1" ht="13.15" customHeight="1">
      <c r="A343" s="102"/>
    </row>
    <row r="344" spans="1:1" s="114" customFormat="1" ht="13.15" customHeight="1">
      <c r="A344" s="102"/>
    </row>
    <row r="345" spans="1:1" s="114" customFormat="1" ht="13.15" customHeight="1">
      <c r="A345" s="102"/>
    </row>
    <row r="346" spans="1:1" s="114" customFormat="1" ht="13.15" customHeight="1">
      <c r="A346" s="102"/>
    </row>
    <row r="347" spans="1:1" s="114" customFormat="1" ht="13.15" customHeight="1">
      <c r="A347" s="102"/>
    </row>
    <row r="348" spans="1:1" s="114" customFormat="1" ht="13.15" customHeight="1">
      <c r="A348" s="102"/>
    </row>
    <row r="349" spans="1:1" s="114" customFormat="1" ht="13.15" customHeight="1">
      <c r="A349" s="102"/>
    </row>
    <row r="350" spans="1:1" s="114" customFormat="1" ht="13.15" customHeight="1">
      <c r="A350" s="102"/>
    </row>
    <row r="351" spans="1:1" s="114" customFormat="1" ht="13.15" customHeight="1">
      <c r="A351" s="102"/>
    </row>
    <row r="352" spans="1:1" s="114" customFormat="1" ht="13.15" customHeight="1">
      <c r="A352" s="102"/>
    </row>
    <row r="353" spans="1:1" s="114" customFormat="1" ht="13.15" customHeight="1">
      <c r="A353" s="102"/>
    </row>
    <row r="354" spans="1:1" s="114" customFormat="1" ht="13.15" customHeight="1">
      <c r="A354" s="102"/>
    </row>
    <row r="355" spans="1:1" s="114" customFormat="1" ht="13.15" customHeight="1">
      <c r="A355" s="102"/>
    </row>
    <row r="356" spans="1:1" s="114" customFormat="1" ht="13.15" customHeight="1">
      <c r="A356" s="102"/>
    </row>
    <row r="357" spans="1:1" s="114" customFormat="1" ht="13.15" customHeight="1">
      <c r="A357" s="102"/>
    </row>
  </sheetData>
  <mergeCells count="15">
    <mergeCell ref="A69:K69"/>
    <mergeCell ref="A1:K1"/>
    <mergeCell ref="B5:H5"/>
    <mergeCell ref="A7:K7"/>
    <mergeCell ref="A67:K67"/>
    <mergeCell ref="A68:K68"/>
    <mergeCell ref="A76:K76"/>
    <mergeCell ref="A77:K77"/>
    <mergeCell ref="A78:K78"/>
    <mergeCell ref="A70:K70"/>
    <mergeCell ref="A71:K71"/>
    <mergeCell ref="A72:K72"/>
    <mergeCell ref="A73:K73"/>
    <mergeCell ref="A74:K74"/>
    <mergeCell ref="A75:K75"/>
  </mergeCells>
  <hyperlinks>
    <hyperlink ref="A76" r:id="rId1" display="© Commonwealth of Australia 2009" xr:uid="{354380DC-3297-4C03-B66D-5D406C738BC1}"/>
  </hyperlinks>
  <pageMargins left="0.7" right="0.7" top="0.75" bottom="0.75" header="0.3" footer="0.3"/>
  <pageSetup paperSize="9" orientation="portrait" r:id="rId2"/>
  <headerFooter>
    <oddFooter>&amp;L&amp;1#&amp;"Arial"&amp;11&amp;KA80000PROTECTED: CABINET-IN-CONFIDENCE</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13</vt:i4>
      </vt:variant>
    </vt:vector>
  </HeadingPairs>
  <TitlesOfParts>
    <vt:vector size="38" baseType="lpstr">
      <vt:lpstr>Index</vt:lpstr>
      <vt:lpstr>11.1.1</vt:lpstr>
      <vt:lpstr>11.1.2</vt:lpstr>
      <vt:lpstr>11.1.3</vt:lpstr>
      <vt:lpstr>11.1.4</vt:lpstr>
      <vt:lpstr>11.1.5</vt:lpstr>
      <vt:lpstr>11.1.6</vt:lpstr>
      <vt:lpstr>11.1.7</vt:lpstr>
      <vt:lpstr>All Vic Alcohol</vt:lpstr>
      <vt:lpstr>Aboriginal Vic Alcohol</vt:lpstr>
      <vt:lpstr>12.1.1</vt:lpstr>
      <vt:lpstr>12.1.2</vt:lpstr>
      <vt:lpstr>12.1.3</vt:lpstr>
      <vt:lpstr>12.1.4</vt:lpstr>
      <vt:lpstr>12.1.5</vt:lpstr>
      <vt:lpstr>12.1.6</vt:lpstr>
      <vt:lpstr>13.1.1</vt:lpstr>
      <vt:lpstr>13.1.2</vt:lpstr>
      <vt:lpstr>13.1.3</vt:lpstr>
      <vt:lpstr>13.1.4</vt:lpstr>
      <vt:lpstr>14.1.1</vt:lpstr>
      <vt:lpstr>14.1.2</vt:lpstr>
      <vt:lpstr>14.1.3</vt:lpstr>
      <vt:lpstr>14.1.4</vt:lpstr>
      <vt:lpstr>14.1.5</vt:lpstr>
      <vt:lpstr>'11.1.1'!Print_Area</vt:lpstr>
      <vt:lpstr>'11.1.3'!Print_Area</vt:lpstr>
      <vt:lpstr>'11.1.4'!Print_Area</vt:lpstr>
      <vt:lpstr>'11.1.6'!Print_Area</vt:lpstr>
      <vt:lpstr>'12.1.1'!Print_Area</vt:lpstr>
      <vt:lpstr>'12.1.2'!Print_Area</vt:lpstr>
      <vt:lpstr>'12.1.3'!Print_Area</vt:lpstr>
      <vt:lpstr>'12.1.6'!Print_Area</vt:lpstr>
      <vt:lpstr>'13.1.1'!Print_Area</vt:lpstr>
      <vt:lpstr>'13.1.2'!Print_Area</vt:lpstr>
      <vt:lpstr>'13.1.3'!Print_Area</vt:lpstr>
      <vt:lpstr>'14.1.4'!Print_Area</vt:lpstr>
      <vt:lpstr>'14.1.5'!Print_Area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Christian (DPC)</dc:creator>
  <cp:lastModifiedBy>Marcella Marino (DPC)</cp:lastModifiedBy>
  <cp:lastPrinted>2019-09-12T06:13:51Z</cp:lastPrinted>
  <dcterms:created xsi:type="dcterms:W3CDTF">2019-07-02T06:10:10Z</dcterms:created>
  <dcterms:modified xsi:type="dcterms:W3CDTF">2019-12-17T02:46:46Z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fed52b-376d-4566-98f9-3f053dd95139_Enabled">
    <vt:lpwstr>True</vt:lpwstr>
  </property>
  <property fmtid="{D5CDD505-2E9C-101B-9397-08002B2CF9AE}" pid="3" name="MSIP_Label_e6fed52b-376d-4566-98f9-3f053dd95139_SiteId">
    <vt:lpwstr>722ea0be-3e1c-4b11-ad6f-9401d6856e24</vt:lpwstr>
  </property>
  <property fmtid="{D5CDD505-2E9C-101B-9397-08002B2CF9AE}" pid="4" name="MSIP_Label_e6fed52b-376d-4566-98f9-3f053dd95139_Owner">
    <vt:lpwstr>lindsay.christian@dpc.vic.gov.au</vt:lpwstr>
  </property>
  <property fmtid="{D5CDD505-2E9C-101B-9397-08002B2CF9AE}" pid="5" name="MSIP_Label_e6fed52b-376d-4566-98f9-3f053dd95139_SetDate">
    <vt:lpwstr>2019-09-12T06:12:56.5860957Z</vt:lpwstr>
  </property>
  <property fmtid="{D5CDD505-2E9C-101B-9397-08002B2CF9AE}" pid="6" name="MSIP_Label_e6fed52b-376d-4566-98f9-3f053dd95139_Name">
    <vt:lpwstr>PROTECTED</vt:lpwstr>
  </property>
  <property fmtid="{D5CDD505-2E9C-101B-9397-08002B2CF9AE}" pid="7" name="MSIP_Label_e6fed52b-376d-4566-98f9-3f053dd95139_Application">
    <vt:lpwstr>Microsoft Azure Information Protection</vt:lpwstr>
  </property>
  <property fmtid="{D5CDD505-2E9C-101B-9397-08002B2CF9AE}" pid="8" name="MSIP_Label_e6fed52b-376d-4566-98f9-3f053dd95139_Extended_MSFT_Method">
    <vt:lpwstr>Manual</vt:lpwstr>
  </property>
  <property fmtid="{D5CDD505-2E9C-101B-9397-08002B2CF9AE}" pid="9" name="MSIP_Label_84b43b0e-ca08-41a3-b972-135b918e3541_Enabled">
    <vt:lpwstr>True</vt:lpwstr>
  </property>
  <property fmtid="{D5CDD505-2E9C-101B-9397-08002B2CF9AE}" pid="10" name="MSIP_Label_84b43b0e-ca08-41a3-b972-135b918e3541_SiteId">
    <vt:lpwstr>722ea0be-3e1c-4b11-ad6f-9401d6856e24</vt:lpwstr>
  </property>
  <property fmtid="{D5CDD505-2E9C-101B-9397-08002B2CF9AE}" pid="11" name="MSIP_Label_84b43b0e-ca08-41a3-b972-135b918e3541_Owner">
    <vt:lpwstr>lindsay.christian@dpc.vic.gov.au</vt:lpwstr>
  </property>
  <property fmtid="{D5CDD505-2E9C-101B-9397-08002B2CF9AE}" pid="12" name="MSIP_Label_84b43b0e-ca08-41a3-b972-135b918e3541_SetDate">
    <vt:lpwstr>2019-09-12T06:12:56.5860957Z</vt:lpwstr>
  </property>
  <property fmtid="{D5CDD505-2E9C-101B-9397-08002B2CF9AE}" pid="13" name="MSIP_Label_84b43b0e-ca08-41a3-b972-135b918e3541_Name">
    <vt:lpwstr>CABINET-IN-CONFIDENCE</vt:lpwstr>
  </property>
  <property fmtid="{D5CDD505-2E9C-101B-9397-08002B2CF9AE}" pid="14" name="MSIP_Label_84b43b0e-ca08-41a3-b972-135b918e3541_Application">
    <vt:lpwstr>Microsoft Azure Information Protection</vt:lpwstr>
  </property>
  <property fmtid="{D5CDD505-2E9C-101B-9397-08002B2CF9AE}" pid="15" name="MSIP_Label_84b43b0e-ca08-41a3-b972-135b918e3541_Parent">
    <vt:lpwstr>e6fed52b-376d-4566-98f9-3f053dd95139</vt:lpwstr>
  </property>
  <property fmtid="{D5CDD505-2E9C-101B-9397-08002B2CF9AE}" pid="16" name="MSIP_Label_84b43b0e-ca08-41a3-b972-135b918e3541_Extended_MSFT_Method">
    <vt:lpwstr>Manual</vt:lpwstr>
  </property>
  <property fmtid="{D5CDD505-2E9C-101B-9397-08002B2CF9AE}" pid="17" name="Sensitivity">
    <vt:lpwstr>PROTECTED CABINET-IN-CONFIDENCE</vt:lpwstr>
  </property>
</Properties>
</file>