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51AAFFA5-C7C4-44CF-9103-5EEF277BF795}" xr6:coauthVersionLast="41" xr6:coauthVersionMax="41" xr10:uidLastSave="{00000000-0000-0000-0000-000000000000}"/>
  <bookViews>
    <workbookView xWindow="-840" yWindow="2000" windowWidth="19180" windowHeight="10180" tabRatio="932" xr2:uid="{ABD57A41-DEE1-481A-8F6F-6BE4A2A31B36}"/>
  </bookViews>
  <sheets>
    <sheet name="Index" sheetId="21" r:id="rId1"/>
    <sheet name="4.1.1" sheetId="1" r:id="rId2"/>
    <sheet name="4.1.2" sheetId="23" r:id="rId3"/>
    <sheet name="4.1.3" sheetId="2" r:id="rId4"/>
    <sheet name="5.1.1" sheetId="33" r:id="rId5"/>
    <sheet name="5.2.1" sheetId="35" r:id="rId6"/>
    <sheet name="5.2.2" sheetId="34" r:id="rId7"/>
    <sheet name="5.2.3" sheetId="27" r:id="rId8"/>
    <sheet name="5.2.4" sheetId="4" r:id="rId9"/>
    <sheet name="5.2.5" sheetId="26" r:id="rId10"/>
    <sheet name="5.2.6" sheetId="5" r:id="rId11"/>
    <sheet name="5.2.7" sheetId="7" r:id="rId12"/>
    <sheet name="6.1.1" sheetId="29" r:id="rId13"/>
    <sheet name="6.1.2" sheetId="48" r:id="rId14"/>
    <sheet name="6.1.3" sheetId="8" r:id="rId15"/>
    <sheet name="7.1.1" sheetId="47" r:id="rId16"/>
    <sheet name="7.1.2" sheetId="32" r:id="rId17"/>
    <sheet name="7.1.3" sheetId="44" r:id="rId18"/>
    <sheet name="7.1.4" sheetId="30" r:id="rId19"/>
    <sheet name="7.1.5" sheetId="10" r:id="rId20"/>
    <sheet name="7.1.6" sheetId="40" r:id="rId21"/>
  </sheets>
  <definedNames>
    <definedName name="_xlnm.Print_Area" localSheetId="1">'4.1.1'!$A$1:$N$18</definedName>
    <definedName name="_xlnm.Print_Area" localSheetId="2">'4.1.2'!$A$1:$J$9</definedName>
    <definedName name="_xlnm.Print_Area" localSheetId="3">'4.1.3'!$A$1:$L$8</definedName>
    <definedName name="_xlnm.Print_Area" localSheetId="4">'5.1.1'!$A$1:$AE$36</definedName>
    <definedName name="_xlnm.Print_Area" localSheetId="11">'5.2.7'!$A$1:$K$7</definedName>
    <definedName name="_xlnm.Print_Area" localSheetId="12">'6.1.1'!$A$1:$G$119</definedName>
    <definedName name="_xlnm.Print_Area" localSheetId="18">'7.1.4'!$A$1:$P$18</definedName>
    <definedName name="_xlnm.Print_Area" localSheetId="20">'7.1.6'!$A$1:$G$24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 r="F12" i="1"/>
  <c r="D10" i="47" l="1"/>
  <c r="C10" i="47"/>
  <c r="D8" i="47"/>
  <c r="E4" i="26" l="1"/>
  <c r="E5" i="26"/>
  <c r="E6" i="26"/>
  <c r="E3" i="26"/>
  <c r="F15" i="26" l="1"/>
  <c r="F14" i="26"/>
  <c r="F13" i="26"/>
  <c r="F14" i="30" l="1"/>
  <c r="E14" i="30" l="1"/>
  <c r="F13" i="30"/>
  <c r="E13" i="30"/>
  <c r="F12" i="30"/>
  <c r="E12" i="30"/>
  <c r="K4" i="30"/>
  <c r="K5" i="30"/>
  <c r="K3" i="30"/>
  <c r="J4" i="30"/>
  <c r="J5" i="30"/>
  <c r="J3" i="30"/>
  <c r="F117" i="29" l="1"/>
  <c r="F118" i="29"/>
  <c r="F116" i="29"/>
  <c r="E117" i="29"/>
  <c r="E118" i="29"/>
  <c r="E116" i="29"/>
  <c r="Y7" i="33"/>
  <c r="Z7" i="33"/>
  <c r="J7" i="33"/>
  <c r="AE7" i="33" l="1"/>
  <c r="AD7" i="33"/>
  <c r="AE6" i="33"/>
  <c r="AD6" i="33"/>
  <c r="AE5" i="33"/>
  <c r="AD5" i="33"/>
  <c r="AE4" i="33"/>
  <c r="AD4" i="33"/>
  <c r="Z6" i="33"/>
  <c r="Y6" i="33"/>
  <c r="Z5" i="33"/>
  <c r="Y5" i="33"/>
  <c r="Z4" i="33"/>
  <c r="Y4" i="33"/>
  <c r="U7" i="33"/>
  <c r="T7" i="33"/>
  <c r="U6" i="33"/>
  <c r="T6" i="33"/>
  <c r="U5" i="33"/>
  <c r="T5" i="33"/>
  <c r="U4" i="33"/>
  <c r="T4" i="33"/>
  <c r="P7" i="33"/>
  <c r="O7" i="33"/>
  <c r="P6" i="33"/>
  <c r="O6" i="33"/>
  <c r="P5" i="33"/>
  <c r="O5" i="33"/>
  <c r="P4" i="33"/>
  <c r="O4" i="33"/>
  <c r="K7" i="33"/>
  <c r="K6" i="33"/>
  <c r="J6" i="33"/>
  <c r="K5" i="33"/>
  <c r="J5" i="33"/>
  <c r="K4" i="33"/>
  <c r="J4" i="33"/>
  <c r="F7" i="33"/>
  <c r="E7" i="33"/>
  <c r="F6" i="33"/>
  <c r="E6" i="33"/>
  <c r="F5" i="33"/>
  <c r="E5" i="33"/>
  <c r="F4" i="33"/>
  <c r="E4" i="33"/>
  <c r="F13" i="33"/>
  <c r="E13" i="33"/>
  <c r="F12" i="33"/>
  <c r="E12" i="33"/>
  <c r="F11" i="33"/>
  <c r="E11" i="33"/>
  <c r="F10" i="33"/>
  <c r="E10" i="33"/>
  <c r="K13" i="33"/>
  <c r="J13" i="33"/>
  <c r="K12" i="33"/>
  <c r="J12" i="33"/>
  <c r="K11" i="33"/>
  <c r="J11" i="33"/>
  <c r="K10" i="33"/>
  <c r="J10" i="33"/>
  <c r="P13" i="33"/>
  <c r="O13" i="33"/>
  <c r="P12" i="33"/>
  <c r="O12" i="33"/>
  <c r="P11" i="33"/>
  <c r="O11" i="33"/>
  <c r="P10" i="33"/>
  <c r="O10" i="33"/>
  <c r="U13" i="33"/>
  <c r="T13" i="33"/>
  <c r="U12" i="33"/>
  <c r="T12" i="33"/>
  <c r="U11" i="33"/>
  <c r="T11" i="33"/>
  <c r="U10" i="33"/>
  <c r="T10" i="33"/>
  <c r="AE24" i="33"/>
  <c r="AD24" i="33"/>
  <c r="AE23" i="33"/>
  <c r="AD23" i="33"/>
  <c r="AE22" i="33"/>
  <c r="AD22" i="33"/>
  <c r="AE21" i="33"/>
  <c r="AD21" i="33"/>
  <c r="Z24" i="33"/>
  <c r="Y24" i="33"/>
  <c r="Z23" i="33"/>
  <c r="Y23" i="33"/>
  <c r="Z22" i="33"/>
  <c r="Y22" i="33"/>
  <c r="Z21" i="33"/>
  <c r="Y21" i="33"/>
  <c r="U24" i="33"/>
  <c r="T24" i="33"/>
  <c r="U23" i="33"/>
  <c r="T23" i="33"/>
  <c r="U22" i="33"/>
  <c r="T22" i="33"/>
  <c r="U21" i="33"/>
  <c r="T21" i="33"/>
  <c r="P24" i="33"/>
  <c r="O24" i="33"/>
  <c r="P23" i="33"/>
  <c r="O23" i="33"/>
  <c r="P22" i="33"/>
  <c r="O22" i="33"/>
  <c r="P21" i="33"/>
  <c r="O21" i="33"/>
  <c r="K24" i="33"/>
  <c r="J24" i="33"/>
  <c r="K23" i="33"/>
  <c r="J23" i="33"/>
  <c r="K22" i="33"/>
  <c r="J22" i="33"/>
  <c r="K21" i="33"/>
  <c r="J21" i="33"/>
  <c r="F24" i="33"/>
  <c r="E24" i="33"/>
  <c r="F23" i="33"/>
  <c r="E23" i="33"/>
  <c r="F22" i="33"/>
  <c r="E22" i="33"/>
  <c r="F21" i="33"/>
  <c r="E21" i="33"/>
  <c r="F30" i="33"/>
  <c r="E30" i="33"/>
  <c r="F29" i="33"/>
  <c r="E29" i="33"/>
  <c r="F28" i="33"/>
  <c r="E28" i="33"/>
  <c r="F27" i="33"/>
  <c r="E27" i="33"/>
  <c r="K30" i="33"/>
  <c r="J30" i="33"/>
  <c r="K29" i="33"/>
  <c r="J29" i="33"/>
  <c r="K28" i="33"/>
  <c r="J28" i="33"/>
  <c r="K27" i="33"/>
  <c r="J27" i="33"/>
  <c r="P30" i="33"/>
  <c r="O30" i="33"/>
  <c r="P29" i="33"/>
  <c r="O29" i="33"/>
  <c r="P28" i="33"/>
  <c r="O28" i="33"/>
  <c r="P27" i="33"/>
  <c r="O27" i="33"/>
  <c r="T28" i="33"/>
  <c r="U28" i="33"/>
  <c r="T29" i="33"/>
  <c r="U29" i="33"/>
  <c r="T30" i="33"/>
  <c r="U30" i="33"/>
  <c r="U27" i="33"/>
  <c r="T27" i="33"/>
  <c r="M6" i="4"/>
  <c r="L6" i="4"/>
  <c r="M5" i="4"/>
  <c r="L5" i="4"/>
  <c r="M4" i="4"/>
  <c r="L4" i="4"/>
  <c r="K13" i="34"/>
  <c r="J13" i="34"/>
  <c r="K12" i="34"/>
  <c r="J12" i="34"/>
  <c r="K11" i="34"/>
  <c r="J11" i="34"/>
  <c r="K10" i="34"/>
  <c r="J10" i="34"/>
  <c r="K9" i="34"/>
  <c r="J9" i="34"/>
  <c r="K8" i="34"/>
  <c r="J8" i="34"/>
  <c r="K7" i="34"/>
  <c r="J7" i="34"/>
  <c r="K6" i="34"/>
  <c r="J6" i="34"/>
  <c r="K5" i="34"/>
  <c r="J5" i="34"/>
  <c r="K4" i="34"/>
  <c r="J4" i="34"/>
  <c r="F13" i="34"/>
  <c r="E13" i="34"/>
  <c r="F12" i="34"/>
  <c r="E12" i="34"/>
  <c r="F11" i="34"/>
  <c r="E11" i="34"/>
  <c r="F10" i="34"/>
  <c r="E10" i="34"/>
  <c r="F9" i="34"/>
  <c r="E9" i="34"/>
  <c r="F8" i="34"/>
  <c r="E8" i="34"/>
  <c r="F7" i="34"/>
  <c r="E7" i="34"/>
  <c r="F6" i="34"/>
  <c r="E6" i="34"/>
  <c r="F5" i="34"/>
  <c r="E5" i="34"/>
  <c r="F4" i="34"/>
  <c r="E4" i="34"/>
  <c r="P13" i="34"/>
  <c r="O13" i="34"/>
  <c r="P12" i="34"/>
  <c r="O12" i="34"/>
  <c r="P11" i="34"/>
  <c r="O11" i="34"/>
  <c r="P10" i="34"/>
  <c r="O10" i="34"/>
  <c r="P9" i="34"/>
  <c r="O9" i="34"/>
  <c r="P8" i="34"/>
  <c r="O8" i="34"/>
  <c r="P7" i="34"/>
  <c r="O7" i="34"/>
  <c r="P6" i="34"/>
  <c r="O6" i="34"/>
  <c r="P5" i="34"/>
  <c r="O5" i="34"/>
  <c r="P4" i="34"/>
  <c r="O4" i="34"/>
  <c r="K7" i="35"/>
  <c r="J7" i="35"/>
  <c r="K6" i="35"/>
  <c r="J6" i="35"/>
  <c r="K5" i="35"/>
  <c r="J5" i="35"/>
  <c r="K4" i="35"/>
  <c r="J4" i="35"/>
  <c r="F5" i="35"/>
  <c r="F6" i="35"/>
  <c r="F7" i="35"/>
  <c r="F4" i="35"/>
  <c r="E5" i="35"/>
  <c r="E6" i="35"/>
  <c r="E7" i="35"/>
  <c r="E4" i="35"/>
  <c r="G5" i="4" l="1"/>
  <c r="G6" i="4"/>
  <c r="G4" i="4"/>
  <c r="F5" i="4"/>
  <c r="F6" i="4"/>
  <c r="F4" i="4"/>
  <c r="F4" i="2"/>
  <c r="F5" i="2"/>
  <c r="F6" i="2"/>
  <c r="F3" i="2"/>
  <c r="E4" i="2"/>
  <c r="E5" i="2"/>
  <c r="E6" i="2"/>
  <c r="E3" i="2"/>
</calcChain>
</file>

<file path=xl/sharedStrings.xml><?xml version="1.0" encoding="utf-8"?>
<sst xmlns="http://schemas.openxmlformats.org/spreadsheetml/2006/main" count="802" uniqueCount="262">
  <si>
    <t>Index</t>
  </si>
  <si>
    <t>Domain 2: Learning &amp; skills</t>
  </si>
  <si>
    <t>Goal 4: Aboriginal children thrive in the early years</t>
  </si>
  <si>
    <t>Goal 5 : Aboriginal learners excel at school</t>
  </si>
  <si>
    <t>Objective 5.1: Bring Aboriginal achievement at school in line with learners' aspirations</t>
  </si>
  <si>
    <t>Goal 6: Aboriginal learners are engaged at school</t>
  </si>
  <si>
    <t>Objective 6.1: Increase year 12 or equivalent attainment</t>
  </si>
  <si>
    <t>Goal 7: Aboriginal learners achieve their full potential after school</t>
  </si>
  <si>
    <t>Objective 7.1: Increase the proportion of Aboriginal young people in work or further education and training</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</si>
  <si>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</si>
  <si>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</si>
  <si>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</si>
  <si>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</si>
  <si>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</si>
  <si>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</si>
  <si>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Measure 5.1.1</t>
  </si>
  <si>
    <t>Measure 5.2.1</t>
  </si>
  <si>
    <t>Proportion of students who feel connected to their school</t>
  </si>
  <si>
    <t>Measure 5.2.2</t>
  </si>
  <si>
    <t>Student attendance rates in government schools</t>
  </si>
  <si>
    <t>Measure 5.2.3</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</si>
  <si>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</si>
  <si>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</si>
  <si>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</si>
  <si>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</si>
  <si>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</si>
  <si>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</si>
  <si>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</si>
  <si>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Number and proportion of government schools having undertaken Cultural Understanding and Safety Training</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</si>
  <si>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</si>
  <si>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</si>
  <si>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</si>
  <si>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</si>
  <si>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</si>
  <si>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</si>
  <si>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</si>
  <si>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</si>
  <si>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</si>
  <si>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</si>
  <si>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</si>
  <si>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</si>
  <si>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</si>
  <si>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Measure 7.1.5</t>
  </si>
  <si>
    <t>Proportion of 20-64 year old government-funded and total VET graduates employed and/or in further study after training</t>
  </si>
  <si>
    <t>Year</t>
  </si>
  <si>
    <t>Aboriginal (%)</t>
  </si>
  <si>
    <t>Aboriginal (n)</t>
  </si>
  <si>
    <t>All Victoria (%)</t>
  </si>
  <si>
    <t>Gap</t>
  </si>
  <si>
    <t>Rate Ratio</t>
  </si>
  <si>
    <t>Source: Department of Education and Training data.</t>
  </si>
  <si>
    <t>Aboriginal</t>
  </si>
  <si>
    <t xml:space="preserve"> </t>
  </si>
  <si>
    <t xml:space="preserve">Data quality statement: Note - No 'all Victoria' comparison rate or number is available as only Aboriginal and/or Torres Strait Islander children and Children known to child protection are funded to participate in Early Start Kindergarten or Access to Early Learning programs. </t>
  </si>
  <si>
    <t>All</t>
  </si>
  <si>
    <t>Source: Australian Early Developmental Census (Victoria only)</t>
  </si>
  <si>
    <t>Definition: Proportion of children vulnerable on one or more domain of the Australian Early Development Census, undertaken every three years.</t>
  </si>
  <si>
    <t>Percentage of students in top three bands – Literacy and Numeracy (NAPLAN) in Year 3, 5, 7 and 9</t>
  </si>
  <si>
    <t>Grade</t>
  </si>
  <si>
    <t>Year 3</t>
  </si>
  <si>
    <t>Year 5</t>
  </si>
  <si>
    <t>Year 7</t>
  </si>
  <si>
    <t>Year 9</t>
  </si>
  <si>
    <t>Source: Department of Education and Training data (Attitudes to School Survey)</t>
  </si>
  <si>
    <t>Data quality statement: In 2017, the Attitudes to School survey was redesigned and as such cannot be compaired to earlier years.</t>
  </si>
  <si>
    <t>Year 1</t>
  </si>
  <si>
    <t>Female</t>
  </si>
  <si>
    <t>Year 2</t>
  </si>
  <si>
    <t>Male</t>
  </si>
  <si>
    <t>Year 4</t>
  </si>
  <si>
    <t>Year 10</t>
  </si>
  <si>
    <t>Year 6</t>
  </si>
  <si>
    <t>Year 8</t>
  </si>
  <si>
    <t>Number of schools (n)</t>
  </si>
  <si>
    <t>Proportion of all schools (%)</t>
  </si>
  <si>
    <t>Source: Department of Education and Training data (2018 Supplementary School Census)</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</si>
  <si>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</si>
  <si>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</si>
  <si>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 stated</t>
  </si>
  <si>
    <t>Schools teaching an Aboriginal language (n)</t>
  </si>
  <si>
    <t>Enrolments in Aboriginal languages in Victorian government schools, 2012-2018</t>
  </si>
  <si>
    <t>Primary schools</t>
  </si>
  <si>
    <t>Secondary schools</t>
  </si>
  <si>
    <t>Total</t>
  </si>
  <si>
    <t>Source: Department of Education and Training data</t>
  </si>
  <si>
    <t>Schools having undertaken cultural safety training (n)</t>
  </si>
  <si>
    <t>Schools having undertaken cultural safety training (%)</t>
  </si>
  <si>
    <t>Definition: The number of schools having undertaken Cultural Understanding and Safety Training, a funded DET initiative.</t>
  </si>
  <si>
    <t>Torres Strait Islander</t>
  </si>
  <si>
    <t>Both Aboriginal and Torres Strait Islander</t>
  </si>
  <si>
    <t>HSCP Highest Year of School Completed</t>
  </si>
  <si>
    <t>SEXP Sex</t>
  </si>
  <si>
    <t>Count</t>
  </si>
  <si>
    <t>Proportion</t>
  </si>
  <si>
    <t>Year 12 or equivalent</t>
  </si>
  <si>
    <t>Year 11 or equivalent</t>
  </si>
  <si>
    <t>Year 10 or equivalent</t>
  </si>
  <si>
    <t>Year 9 or equivalent</t>
  </si>
  <si>
    <t>Year 8 or below</t>
  </si>
  <si>
    <t>Did not go to school</t>
  </si>
  <si>
    <t>Not applicable</t>
  </si>
  <si>
    <t>Data Source: Census of Population and Housing, 2016, TableBuilder</t>
  </si>
  <si>
    <t>Data quality statement: Cells in this table have been randomly adjusted to avoid the release of confidential data. No reliance should be placed on small cells.</t>
  </si>
  <si>
    <t>Aboriginal students (n)</t>
  </si>
  <si>
    <t>Note: From 2014 onwards, students were not permitted to complete both the VCE and VCAL in the same year.</t>
  </si>
  <si>
    <t>Source: Aboriginal VCE students and their completion programs, 2011-2018, Victorian Curriculum and Assessment Authority (VCAA)</t>
  </si>
  <si>
    <t>Non-Aboriginal</t>
  </si>
  <si>
    <t xml:space="preserve">In Education or Training </t>
  </si>
  <si>
    <t>Bachelor degree</t>
  </si>
  <si>
    <t>Certificates/
diplomas</t>
  </si>
  <si>
    <t>Not in Education or Training</t>
  </si>
  <si>
    <t>Employed</t>
  </si>
  <si>
    <t>Aboriginal status</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</si>
  <si>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</si>
  <si>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</si>
  <si>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</si>
  <si>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</si>
  <si>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</si>
  <si>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</si>
  <si>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Defintion: The kindergarten participation rate represents the number of children enrolled in first year kindergarten as a percentage of Victoria’s Year Before School population.</t>
  </si>
  <si>
    <t>Table 4.1.1. Number and proportion of eligible children enrolled in a funded four-year-old kindergarten program in the year before school</t>
  </si>
  <si>
    <t>Table 4.1.2. Number of children funded to participate in Early Start Kindergarten</t>
  </si>
  <si>
    <t>All Victorians (%)</t>
  </si>
  <si>
    <t>Rate ratio</t>
  </si>
  <si>
    <t>Number of Aboriginal persons on councils (n)</t>
  </si>
  <si>
    <t>Table 5.2.3. Number of Aboriginal People on school councils</t>
  </si>
  <si>
    <t>Table 5.2.4. Proportion of students who report experiencing bullying at school</t>
  </si>
  <si>
    <t>Aboriginal students (%)</t>
  </si>
  <si>
    <t>All students (%)</t>
  </si>
  <si>
    <t>Non-Aboriginal students (%)</t>
  </si>
  <si>
    <t>Table 6.1.1. Proportion of young people aged 20-24 with Year 12 or equivalent</t>
  </si>
  <si>
    <t>Table 6.1.2. Apparent retention rates for students in Years 10 to 12</t>
  </si>
  <si>
    <t>Table 6.1.3. Number of Aboriginal students who complete the VCE, VCAL or VET in Schools Certificate</t>
  </si>
  <si>
    <t>Government-funded VET graduates from Table 5A.18 [NCVER unpublished, Australian vocational education and training statistics: government-funded student outcomes (editions 2014 to 2018). ]</t>
  </si>
  <si>
    <t xml:space="preserve">Source: ROGS 2019; Total VET graduates from Table 5A.17 [NCVER unpublished, Australian vocational education and training statistics: VET student outcomes (editions 2016 to 2018).]
</t>
  </si>
  <si>
    <t>Definition: Total VET graduates includes graduates in receipt of government-funding and fee-for-service graduates. It excludes fee-for-service graduates who completed their VET outside Australia.</t>
  </si>
  <si>
    <t>Measure 7.1.6</t>
  </si>
  <si>
    <t>Proportion of graduates and cadets employed in VPS; retention, progression and satisfaction</t>
  </si>
  <si>
    <t>Barring Djinang Internship Program</t>
  </si>
  <si>
    <t>Summer 2017/18</t>
  </si>
  <si>
    <t>Summer 2018/19</t>
  </si>
  <si>
    <t>Aboriginal pathway into the Victorian Government graduate program</t>
  </si>
  <si>
    <t>n/a</t>
  </si>
  <si>
    <t>Program</t>
  </si>
  <si>
    <t xml:space="preserve">Note: Data are not available prior to 2009 </t>
  </si>
  <si>
    <t>Aboriginal includes Aboriginal, Torres Strait Islander, Aboriginal and Torres Strait Islander respondents.</t>
  </si>
  <si>
    <t>Note: Columns may not add to 100 per cent due to rounding.</t>
  </si>
  <si>
    <t>Intake</t>
  </si>
  <si>
    <t>Current or completed</t>
  </si>
  <si>
    <t>Source: Internal records from the Victorian Public Service Commision and the Department of Justice and Community Safety</t>
  </si>
  <si>
    <t>Table 7.1.6. Proportion of graduates and cadets employed in VPS; retention, progression and satisfaction</t>
  </si>
  <si>
    <r>
      <t>2019</t>
    </r>
    <r>
      <rPr>
        <b/>
        <vertAlign val="superscript"/>
        <sz val="9"/>
        <color theme="1"/>
        <rFont val="Arial"/>
        <family val="2"/>
      </rPr>
      <t>(a)</t>
    </r>
  </si>
  <si>
    <t>Apprenticeship/traineeship</t>
  </si>
  <si>
    <t>Table 4.1.3. Proportion of children vulnerable on one or more domain on the Australian Early Development Census</t>
  </si>
  <si>
    <t xml:space="preserve">Definition: Number and proportion Aboriginal and Torres Strait Islander children funded to participate in Early Start Kindergarten or Access to Early Learning </t>
  </si>
  <si>
    <t xml:space="preserve">All students (%) </t>
  </si>
  <si>
    <t>Years 4 to 6</t>
  </si>
  <si>
    <t>Years 10 to 12</t>
  </si>
  <si>
    <t>Years 4 to 12</t>
  </si>
  <si>
    <t>Gap (%)</t>
  </si>
  <si>
    <t>Table 5.2.1. Proportion of students who feel connected to their school, 2017 to 2018</t>
  </si>
  <si>
    <t>Table 5.1.1a. Percentage of students in top three bands – Literacy (NAPLAN) in Year 3, 5, 7 and 9, 2008 to 2018</t>
  </si>
  <si>
    <t xml:space="preserve">Source: National Assessment Program, Literacy and Numeracy, Achievement in Reading, Writing, Language Conventions and Numeracy, National Report, ACARA </t>
  </si>
  <si>
    <t>Non-Aboriginal (n)</t>
  </si>
  <si>
    <t>Non-Aboriginal (%)</t>
  </si>
  <si>
    <t>Not stated (n)</t>
  </si>
  <si>
    <t>Data Source: Census of Population and Housing, 2006, 2011 and 2016, TableBuilder</t>
  </si>
  <si>
    <t>Aboriginal (n) aged 20 to 64</t>
  </si>
  <si>
    <t>Non-Aboriginal (n) aged 20 to 64</t>
  </si>
  <si>
    <t>Table 7.1.4a Proportion of 20-64 year-olds with qualifications at Certificate III level or above, 2006 to 2016</t>
  </si>
  <si>
    <t>Table 7.1.4b Proportion of 20-64 year-olds with non­school qualification at Certificate III level or above and/or currently studying at Certificate III level or above, 2006 to 2016</t>
  </si>
  <si>
    <t>2016 data source: Census of Population and Housing, 2016, TableBuilder</t>
  </si>
  <si>
    <t>Staff category</t>
  </si>
  <si>
    <t>Education Support</t>
  </si>
  <si>
    <t>Teachers</t>
  </si>
  <si>
    <t>Principals</t>
  </si>
  <si>
    <t>Proportion of all school based education workers that identify as Aboriginal - FTE (%)</t>
  </si>
  <si>
    <t>Note: Education Support include the Koorie Engagement Support Officers which are positions that are not based in schools.</t>
  </si>
  <si>
    <t>Counting: Full Time Equivalance (FTE) positions.</t>
  </si>
  <si>
    <t>Table 5.2.5b. Number and proportion of Aboriginal Victorians working in the Education and training sector</t>
  </si>
  <si>
    <t>Table 5.2.5a. Number and proportion of school-based Aboriginal education workers across all schools, at June 30, 2018</t>
  </si>
  <si>
    <t>Number of school based education workers - FTE (n)</t>
  </si>
  <si>
    <t>Fully engaged</t>
  </si>
  <si>
    <t>Not Engaged</t>
  </si>
  <si>
    <t>Engagement status undetermined/Not Stated</t>
  </si>
  <si>
    <t>Table 7.1.2. Proportion of 17-24 year old school leavers participating in full-time education and training and/or employment, 2016</t>
  </si>
  <si>
    <r>
      <t>Partially engaged</t>
    </r>
    <r>
      <rPr>
        <b/>
        <vertAlign val="superscript"/>
        <sz val="9"/>
        <rFont val="Arial"/>
        <family val="2"/>
      </rPr>
      <t>(a)</t>
    </r>
  </si>
  <si>
    <t>Level of engagement in education, training and/or employment</t>
  </si>
  <si>
    <r>
      <t xml:space="preserve">(a) Includes </t>
    </r>
    <r>
      <rPr>
        <i/>
        <sz val="8"/>
        <rFont val="Arial"/>
        <family val="2"/>
      </rPr>
      <t>Partially engaged</t>
    </r>
    <r>
      <rPr>
        <sz val="8"/>
        <rFont val="Arial"/>
        <family val="2"/>
      </rPr>
      <t xml:space="preserve"> and </t>
    </r>
    <r>
      <rPr>
        <i/>
        <sz val="8"/>
        <rFont val="Arial"/>
        <family val="2"/>
      </rPr>
      <t>At least partially engaged</t>
    </r>
    <r>
      <rPr>
        <sz val="8"/>
        <rFont val="Arial"/>
        <family val="2"/>
      </rPr>
      <t>.</t>
    </r>
  </si>
  <si>
    <t>Proportion of 20-64 year-olds with qualifications at Certificate III level or above</t>
  </si>
  <si>
    <t>Given the small target population for this data, rates are more likely to be unstable and fluctuate over time</t>
  </si>
  <si>
    <t>Counting: persons by place of usual residence</t>
  </si>
  <si>
    <r>
      <t xml:space="preserve">Definition: Industry of employment </t>
    </r>
    <r>
      <rPr>
        <i/>
        <sz val="8"/>
        <color theme="1"/>
        <rFont val="Arial"/>
        <family val="2"/>
      </rPr>
      <t>Education and Training</t>
    </r>
    <r>
      <rPr>
        <sz val="8"/>
        <color theme="1"/>
        <rFont val="Arial"/>
        <family val="2"/>
      </rPr>
      <t xml:space="preserve"> (ANZSIC06) (IND06P) - 1 Digit</t>
    </r>
  </si>
  <si>
    <t>Source: Department of Education and Training employment data.</t>
  </si>
  <si>
    <r>
      <rPr>
        <i/>
        <sz val="8"/>
        <color theme="1"/>
        <rFont val="Arial"/>
        <family val="2"/>
      </rPr>
      <t>NILFET</t>
    </r>
    <r>
      <rPr>
        <sz val="8"/>
        <color theme="1"/>
        <rFont val="Arial"/>
        <family val="2"/>
      </rPr>
      <t>; Not in Labour Force, Education or Training</t>
    </r>
  </si>
  <si>
    <t>Source: Department of Education and Training On Track Survey.</t>
  </si>
  <si>
    <t>Aboriginal completions (n)</t>
  </si>
  <si>
    <t>Non-Aboriginal completions (n)</t>
  </si>
  <si>
    <t>Enrolments as a proportion of Aboriginal population (%)</t>
  </si>
  <si>
    <t>Completions as a proportion of Aboriginal population (%)</t>
  </si>
  <si>
    <t>Enrolments as a proportion of Non-Aboriginal population (%)</t>
  </si>
  <si>
    <t>Completions as a proportion of Non-Aboriginal population (%)</t>
  </si>
  <si>
    <t>University</t>
  </si>
  <si>
    <r>
      <t>VET</t>
    </r>
    <r>
      <rPr>
        <b/>
        <vertAlign val="superscript"/>
        <sz val="9"/>
        <rFont val="Arial"/>
        <family val="2"/>
      </rPr>
      <t>(a)</t>
    </r>
  </si>
  <si>
    <t>(a) VET training providers includes TAFE institutes, Community education providers, Enterprise providers and private training providers. Schools are excluded.</t>
  </si>
  <si>
    <t>Source: National Centre for Vocational Education Research (NCVER) VOCSTATS (unpublished)</t>
  </si>
  <si>
    <t>Definition: top three bands above the national minimum standard for the given year of schooling</t>
  </si>
  <si>
    <t>Defintion: Attendance rate is defined as the number of actual full-time equivalent student-days attended by full-time students in Years 1-10 as a percentage of the total number of possible student-days attended over the period.</t>
  </si>
  <si>
    <t xml:space="preserve">Attendance level is defined as the proportion of full time students in Years 1-10 whose attendance rate in Semester 1 is equal to or greater than 90 per cent. </t>
  </si>
  <si>
    <t>Data quality statement: National data on the student attendance level is available from the 2015 reporting year.</t>
  </si>
  <si>
    <t>Care should be taken in comparing attendance rates and levels across school years and jurisdictions given the very different number of students on whom these data is calculated.</t>
  </si>
  <si>
    <t>Table 5.2.7. Number and proportion of government schools having undertaken Cultural Understanding and Safety Training</t>
  </si>
  <si>
    <t>Table 5.2.6. Number of schools teaching an Aboriginal language</t>
  </si>
  <si>
    <t>Table 7.1.5. Proportion of 20-64 year old government-funded and total VET graduates employed and/or in further study after training</t>
  </si>
  <si>
    <t>Looking for work or NILFET</t>
  </si>
  <si>
    <t>Source: ABS Census of Population and Housing 2006, 2011 and 2016; ABS TableBuilder</t>
  </si>
  <si>
    <t>Source: Australian Cirriculum Assessment and Reporting Authority (ACARA) National Student Attendance Data Collection</t>
  </si>
  <si>
    <t>Table 5.2.2. Student attendance rates in government schools, 2015 to 2018</t>
  </si>
  <si>
    <t>For Year 3, the top three bands above the national minimum standard includes bands 4 to 6 inclusive.</t>
  </si>
  <si>
    <t>For Year 7, the top three bands above the national minimum standard includes bands 7 to 9 inclusive.</t>
  </si>
  <si>
    <t>For Year 5, the top three bands above the national minimum standard includes bands 6 to 8 inclusive.</t>
  </si>
  <si>
    <t>For Year 9, the top three bands above the national minimum standard includes bands 8 to 10 inclusive.</t>
  </si>
  <si>
    <t>Table 5.1.1b. Percentage of students in top three bands – Numeracy (NAPLAN) in Year 3, 5, 7 and 9, 2008 to 2018</t>
  </si>
  <si>
    <t>Note: All counts output from TableBuilder have been randomly adjusted by the ABS to avoid the release of confidential data.</t>
  </si>
  <si>
    <t>Source: National Assessment Program, Literacy and Numeracy (NAPLAN), Achievement in Reading, Writing, Language Conventions and Numeracy, National Report, Australian Cirriculum Assessment and Reporting Authority (ACARA)</t>
  </si>
  <si>
    <t>Source: ABS Census of Population and Housing 2016; ABS Tablebuilder</t>
  </si>
  <si>
    <t>Summation: student's place of usual residence is equal to Victoria</t>
  </si>
  <si>
    <t xml:space="preserve">Graduates ‘employed after training’ and graduates ‘in further study after training’ are subsets of graduates who are ‘employed and/or in further study’. Graduates can be both employed and engaged in further study. </t>
  </si>
  <si>
    <t>Objective 4.1: Optimise early childhood development and participation in kinder</t>
  </si>
  <si>
    <t>Objective 5.2: Increase the proportion of Aboriginal students who feel safe and connected at school</t>
  </si>
  <si>
    <t>Number of Aboriginal people on school councils</t>
  </si>
  <si>
    <t>Table 7.1.1. Destinations of year 12 completers, 2009 and 2018</t>
  </si>
  <si>
    <t>Years 7 to 9</t>
  </si>
  <si>
    <t>Number of school based education workers that identify as Aboriginal - FTE (n)</t>
  </si>
  <si>
    <t xml:space="preserve">Unknown includes respondents who selected 'unknown' Aboriginal and/or Torres Strait Islander status and those who did not answer the question in the survey. </t>
  </si>
  <si>
    <t>Aboriginal enrolments (n)</t>
  </si>
  <si>
    <t>Non-Aboriginal enrolments (%)</t>
  </si>
  <si>
    <t xml:space="preserve">VPSC Professional Services Graduate Stream </t>
  </si>
  <si>
    <t xml:space="preserve">Aboriginal and Torres Strait Islander (Koori) Graduate Scheme </t>
  </si>
  <si>
    <t xml:space="preserve">Aboriginal Undergraduate Cadetship Program </t>
  </si>
  <si>
    <t xml:space="preserve">Student Placements </t>
  </si>
  <si>
    <t>INGP Aboriginal Status</t>
  </si>
  <si>
    <t>Sourced from: ABS (unpublished) Census of Population and Housing 2006, 2011 and 2016; SCRGSP 2018, National Agreement Performance Information 2016-17: National Aboriginal Reform Agreement, table NIRA.12.1.</t>
  </si>
  <si>
    <t>Table 7.1.3. Participation and completion of Victorian 18-24 year olds in VET(a) or University studies, by Aboriginal status</t>
  </si>
  <si>
    <t>Defintion: QALLP Non-School Qualification: Level of Education (Certificate III and above) by INGP Aboriginal Status by STATE (UR)</t>
  </si>
  <si>
    <t>Defintion: C3SP Attainment of Certificate III or higher or Working Towards a Non-School Qualification by INGP Aboriginal Status by STATE (UR)</t>
  </si>
  <si>
    <t>2006 and 2011 data source: Overcoming Indigenous Disadvantage 2016 report, Table 4A.8.1 and 4A.8.2 [ABS (unpublished) Census of Population and Housing 2006 and 2011].</t>
  </si>
  <si>
    <t>Description: The number of Victorian Government schools teaching an Aboriginal language program.</t>
  </si>
  <si>
    <t>Defintion: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that cohort in Year 10 in 2015 (the base year), two years earlier. Part-time and ungraded students are not included in calculations of apparent retention rates.</t>
  </si>
  <si>
    <t>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These reasons include, but are not limited to: students progressing at a faster or slower than the expected rate of one school year/grade per yearstudents changing between full-time or part-time study migration (interstate/international) students changing schools across state/territory boundaries students transferring between school sectors enrolment policies, which contribute to different age/year level structures between states and territories, and age/year level requirements for leaving school the availability of approved alternatives to senior schooling, which may vary across states and territories.</t>
  </si>
  <si>
    <r>
      <t>2018</t>
    </r>
    <r>
      <rPr>
        <b/>
        <vertAlign val="superscript"/>
        <sz val="9"/>
        <color theme="1"/>
        <rFont val="Arial"/>
        <family val="2"/>
      </rPr>
      <t>(a)</t>
    </r>
  </si>
  <si>
    <t>Note: Prior to 2013 the calculation of the total kindergarten participation rate was based on different assumptions to the Aboriginal participation rate. The figures in the above table may differ to those in previous reports.</t>
  </si>
  <si>
    <r>
      <t>2018</t>
    </r>
    <r>
      <rPr>
        <b/>
        <vertAlign val="superscript"/>
        <sz val="9"/>
        <rFont val="Arial"/>
        <family val="2"/>
      </rPr>
      <t>(a)</t>
    </r>
  </si>
  <si>
    <t>(a) Excludes 10 participants from the school based traineeship program with Victoria Police.</t>
  </si>
  <si>
    <r>
      <t>2019</t>
    </r>
    <r>
      <rPr>
        <vertAlign val="superscript"/>
        <sz val="9"/>
        <color theme="1"/>
        <rFont val="Arial"/>
        <family val="2"/>
      </rPr>
      <t>(a)</t>
    </r>
  </si>
  <si>
    <t>Youth Employment Scheme (YES) Trainee Program</t>
  </si>
  <si>
    <t>(a) ABS population projections based on the 2011 Census have been used to calculate the 2018 Aboriginal kindergarten participation rate to maintain consistency with previous years and to reflect the rate published in the Victorian Budget 2019-20 Budget Paper No.3. The Victorian Department of Education and Training has since recalculated this rate using population projections based on the 2016 Census. Using this data, the 2018 Aboriginal kindergarten participation rate is 92.4 per cent. Backdating data from previous years to show the trend is not currently possible but will be included in 2020 reporting.</t>
  </si>
  <si>
    <t>(a) The 2019 figure for schools having undertaken cultural understanding and safety training is cumulative. In 2018, 339 (23 per cent) of schools undertook the training and a further 92 schools had undertaken the training as at the end of Term 1, 2019.</t>
  </si>
  <si>
    <t>(a) ABS population estimates based on the 2011 Census have been used to calculate the 2018 Aboriginal Early Start Kindergarten participation rate to maintain consistency with previous years and to reflect the rate published in the Early Start Kindergarten &amp; Access to Early Learning Annual Participation Report 2018. The Department of Education and Training has since recalculated this rate using rebased population estimate based on the 2016 Census. Using this data, the 2018 Aboriginal Early Start Kindergarten participation rate is 60.8 per cent. Backdating data from previous years to show the trend is not currently possible but will be included in 2020 reporting.</t>
  </si>
  <si>
    <t>Year 4–6</t>
  </si>
  <si>
    <t>Year 7–9</t>
  </si>
  <si>
    <t>Year 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</si>
</sst>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C09]#,##0.00;[Red]&quot;-&quot;[$$-C09]#,##0.00"/>
    <numFmt numFmtId="165" formatCode="0.0"/>
    <numFmt numFmtId="166" formatCode="0.0%"/>
    <numFmt numFmtId="167" formatCode="#,##0.0"/>
    <numFmt numFmtId="168" formatCode="_-* #,##0_-;\-* #,##0_-;_-* &quot;-&quot;??_-;_-@_-"/>
  </numFmts>
  <fonts count="9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b/>
      <sz val="11"/>
      <color theme="0"/>
      <name val="Calibri"/>
      <family val="2"/>
      <scheme val="minor"/>
    </font>
    <font>
      <sz val="11"/>
      <color theme="0"/>
      <name val="Calibri"/>
      <family val="2"/>
      <scheme val="minor"/>
    </font>
    <font>
      <sz val="11"/>
      <name val="Calibri"/>
      <family val="2"/>
      <scheme val="minor"/>
    </font>
    <font>
      <sz val="10"/>
      <color theme="0"/>
      <name val="Calibri"/>
      <family val="2"/>
      <scheme val="minor"/>
    </font>
    <font>
      <sz val="11"/>
      <color rgb="FF000000"/>
      <name val="Calibri"/>
      <family val="2"/>
      <scheme val="minor"/>
    </font>
    <font>
      <sz val="10"/>
      <name val="Arial"/>
      <family val="2"/>
    </font>
    <font>
      <sz val="12"/>
      <name val="Arial"/>
      <family val="2"/>
    </font>
    <font>
      <b/>
      <sz val="11"/>
      <color rgb="FF000000"/>
      <name val="Calibri"/>
      <family val="2"/>
      <scheme val="minor"/>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11"/>
      <color theme="1"/>
      <name val="Arial"/>
      <family val="2"/>
    </font>
    <font>
      <i/>
      <sz val="8"/>
      <color theme="1"/>
      <name val="Arial"/>
      <family val="2"/>
    </font>
    <font>
      <b/>
      <vertAlign val="superscript"/>
      <sz val="9"/>
      <color theme="1"/>
      <name val="Arial"/>
      <family val="2"/>
    </font>
    <font>
      <b/>
      <sz val="8"/>
      <name val="Arial"/>
      <family val="2"/>
    </font>
    <font>
      <b/>
      <vertAlign val="superscript"/>
      <sz val="9"/>
      <name val="Arial"/>
      <family val="2"/>
    </font>
    <font>
      <i/>
      <sz val="8"/>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sz val="9"/>
      <color rgb="FF444444"/>
      <name val="Arial"/>
      <family val="2"/>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vertAlign val="superscript"/>
      <sz val="9"/>
      <color theme="1"/>
      <name val="Arial"/>
      <family val="2"/>
    </font>
  </fonts>
  <fills count="51">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4"/>
        <bgColor theme="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s>
  <cellStyleXfs count="1424">
    <xf numFmtId="0" fontId="0" fillId="0" borderId="0"/>
    <xf numFmtId="0" fontId="3" fillId="0" borderId="0" applyNumberFormat="0" applyFill="0" applyBorder="0" applyAlignment="0" applyProtection="0"/>
    <xf numFmtId="164" fontId="1" fillId="0" borderId="0"/>
    <xf numFmtId="9" fontId="1" fillId="0" borderId="0" applyFont="0" applyFill="0" applyBorder="0" applyAlignment="0" applyProtection="0"/>
    <xf numFmtId="164" fontId="1" fillId="3" borderId="0" applyNumberFormat="0" applyBorder="0" applyAlignment="0" applyProtection="0"/>
    <xf numFmtId="0" fontId="9" fillId="0" borderId="0"/>
    <xf numFmtId="164" fontId="1" fillId="2" borderId="1" applyNumberFormat="0" applyFont="0" applyAlignment="0" applyProtection="0"/>
    <xf numFmtId="164" fontId="11" fillId="0" borderId="0"/>
    <xf numFmtId="0" fontId="10" fillId="0" borderId="0">
      <alignment vertical="top"/>
    </xf>
    <xf numFmtId="0" fontId="1" fillId="0" borderId="0"/>
    <xf numFmtId="0" fontId="1" fillId="0" borderId="0"/>
    <xf numFmtId="0" fontId="1" fillId="0" borderId="0"/>
    <xf numFmtId="43" fontId="1" fillId="0" borderId="0" applyFont="0" applyFill="0" applyBorder="0" applyAlignment="0" applyProtection="0"/>
    <xf numFmtId="0" fontId="10" fillId="0" borderId="0"/>
    <xf numFmtId="0" fontId="10" fillId="0" borderId="0"/>
    <xf numFmtId="0" fontId="10" fillId="0" borderId="0"/>
    <xf numFmtId="0" fontId="1" fillId="0" borderId="0"/>
    <xf numFmtId="0" fontId="46" fillId="0" borderId="0"/>
    <xf numFmtId="164" fontId="1" fillId="0" borderId="0"/>
    <xf numFmtId="164" fontId="40" fillId="12" borderId="11" applyNumberFormat="0" applyAlignment="0" applyProtection="0"/>
    <xf numFmtId="164" fontId="39" fillId="10" borderId="0" applyNumberFormat="0" applyBorder="0" applyAlignment="0" applyProtection="0"/>
    <xf numFmtId="164" fontId="9" fillId="0" borderId="0"/>
    <xf numFmtId="164" fontId="36" fillId="0" borderId="9" applyNumberFormat="0" applyFill="0" applyAlignment="0" applyProtection="0"/>
    <xf numFmtId="164" fontId="13" fillId="0" borderId="0"/>
    <xf numFmtId="164" fontId="47" fillId="0" borderId="0" applyNumberFormat="0" applyFill="0" applyBorder="0" applyAlignment="0" applyProtection="0">
      <alignment vertical="top"/>
      <protection locked="0"/>
    </xf>
    <xf numFmtId="164" fontId="35" fillId="0" borderId="8" applyNumberFormat="0" applyFill="0" applyAlignment="0" applyProtection="0"/>
    <xf numFmtId="164" fontId="37" fillId="0" borderId="10" applyNumberFormat="0" applyFill="0" applyAlignment="0" applyProtection="0"/>
    <xf numFmtId="164" fontId="37" fillId="0" borderId="0" applyNumberFormat="0" applyFill="0" applyBorder="0" applyAlignment="0" applyProtection="0"/>
    <xf numFmtId="164" fontId="1" fillId="2" borderId="1" applyNumberFormat="0" applyFont="0" applyAlignment="0" applyProtection="0"/>
    <xf numFmtId="164" fontId="23" fillId="35" borderId="11" applyAlignment="0" applyProtection="0"/>
    <xf numFmtId="164" fontId="50" fillId="0" borderId="0" applyFill="0" applyBorder="0" applyAlignment="0" applyProtection="0"/>
    <xf numFmtId="164" fontId="1" fillId="0" borderId="0"/>
    <xf numFmtId="164" fontId="13" fillId="0" borderId="0"/>
    <xf numFmtId="164" fontId="13" fillId="0" borderId="0"/>
    <xf numFmtId="164" fontId="11" fillId="0" borderId="0"/>
    <xf numFmtId="164" fontId="1" fillId="0" borderId="0"/>
    <xf numFmtId="164" fontId="21" fillId="0" borderId="0">
      <alignment horizontal="left" vertical="center" wrapText="1"/>
    </xf>
    <xf numFmtId="164" fontId="1" fillId="36"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36" borderId="0" applyNumberFormat="0" applyBorder="0" applyAlignment="0" applyProtection="0"/>
    <xf numFmtId="164" fontId="1" fillId="15" borderId="0" applyNumberFormat="0" applyBorder="0" applyAlignment="0" applyProtection="0"/>
    <xf numFmtId="164" fontId="1" fillId="15"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7"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38"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39"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8"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40"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19"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38" borderId="0" applyNumberFormat="0" applyBorder="0" applyAlignment="0" applyProtection="0"/>
    <xf numFmtId="164" fontId="1" fillId="22" borderId="0" applyNumberFormat="0" applyBorder="0" applyAlignment="0" applyProtection="0"/>
    <xf numFmtId="164" fontId="1" fillId="22"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41" borderId="0" applyNumberFormat="0" applyBorder="0" applyAlignment="0" applyProtection="0"/>
    <xf numFmtId="164" fontId="1" fillId="26" borderId="0" applyNumberFormat="0" applyBorder="0" applyAlignment="0" applyProtection="0"/>
    <xf numFmtId="164" fontId="1" fillId="26"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40"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8"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6" fillId="17" borderId="0" applyNumberFormat="0" applyBorder="0" applyAlignment="0" applyProtection="0"/>
    <xf numFmtId="164" fontId="6" fillId="40" borderId="0" applyNumberFormat="0" applyBorder="0" applyAlignment="0" applyProtection="0"/>
    <xf numFmtId="164" fontId="6" fillId="23" borderId="0" applyNumberFormat="0" applyBorder="0" applyAlignment="0" applyProtection="0"/>
    <xf numFmtId="164" fontId="6" fillId="42" borderId="0" applyNumberFormat="0" applyBorder="0" applyAlignment="0" applyProtection="0"/>
    <xf numFmtId="164" fontId="6" fillId="27" borderId="0" applyNumberFormat="0" applyBorder="0" applyAlignment="0" applyProtection="0"/>
    <xf numFmtId="164" fontId="6" fillId="41" borderId="0" applyNumberFormat="0" applyBorder="0" applyAlignment="0" applyProtection="0"/>
    <xf numFmtId="164" fontId="6" fillId="30" borderId="0" applyNumberFormat="0" applyBorder="0" applyAlignment="0" applyProtection="0"/>
    <xf numFmtId="164" fontId="6" fillId="40" borderId="0" applyNumberFormat="0" applyBorder="0" applyAlignment="0" applyProtection="0"/>
    <xf numFmtId="164" fontId="6" fillId="34" borderId="0" applyNumberFormat="0" applyBorder="0" applyAlignment="0" applyProtection="0"/>
    <xf numFmtId="164" fontId="6" fillId="37" borderId="0" applyNumberFormat="0" applyBorder="0" applyAlignment="0" applyProtection="0"/>
    <xf numFmtId="164" fontId="6" fillId="14" borderId="0" applyNumberFormat="0" applyBorder="0" applyAlignment="0" applyProtection="0"/>
    <xf numFmtId="164" fontId="6" fillId="43" borderId="0" applyNumberFormat="0" applyBorder="0" applyAlignment="0" applyProtection="0"/>
    <xf numFmtId="164" fontId="6" fillId="18" borderId="0" applyNumberFormat="0" applyBorder="0" applyAlignment="0" applyProtection="0"/>
    <xf numFmtId="164" fontId="6" fillId="44" borderId="0" applyNumberFormat="0" applyBorder="0" applyAlignment="0" applyProtection="0"/>
    <xf numFmtId="164" fontId="6" fillId="20" borderId="0" applyNumberFormat="0" applyBorder="0" applyAlignment="0" applyProtection="0"/>
    <xf numFmtId="164" fontId="6" fillId="42" borderId="0" applyNumberFormat="0" applyBorder="0" applyAlignment="0" applyProtection="0"/>
    <xf numFmtId="164" fontId="6" fillId="24" borderId="0" applyNumberFormat="0" applyBorder="0" applyAlignment="0" applyProtection="0"/>
    <xf numFmtId="164" fontId="6" fillId="45" borderId="0" applyNumberFormat="0" applyBorder="0" applyAlignment="0" applyProtection="0"/>
    <xf numFmtId="164" fontId="6" fillId="31" borderId="0" applyNumberFormat="0" applyBorder="0" applyAlignment="0" applyProtection="0"/>
    <xf numFmtId="164" fontId="6" fillId="46" borderId="0" applyNumberFormat="0" applyBorder="0" applyAlignment="0" applyProtection="0"/>
    <xf numFmtId="164" fontId="42" fillId="13" borderId="11" applyNumberFormat="0" applyAlignment="0" applyProtection="0"/>
    <xf numFmtId="164" fontId="52" fillId="47" borderId="11" applyNumberFormat="0" applyAlignment="0" applyProtection="0"/>
    <xf numFmtId="43" fontId="1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0" fillId="0" borderId="0" applyFont="0" applyFill="0" applyBorder="0" applyAlignment="0" applyProtection="0"/>
    <xf numFmtId="164" fontId="53" fillId="0" borderId="0" applyNumberFormat="0" applyFill="0" applyBorder="0" applyAlignment="0" applyProtection="0"/>
    <xf numFmtId="164" fontId="38" fillId="9" borderId="0" applyNumberFormat="0" applyBorder="0" applyAlignment="0" applyProtection="0"/>
    <xf numFmtId="164" fontId="38" fillId="40" borderId="0" applyNumberFormat="0" applyBorder="0" applyAlignment="0" applyProtection="0"/>
    <xf numFmtId="164" fontId="54" fillId="0" borderId="0">
      <alignment horizontal="center"/>
    </xf>
    <xf numFmtId="164" fontId="35" fillId="0" borderId="8" applyNumberFormat="0" applyFill="0" applyAlignment="0" applyProtection="0"/>
    <xf numFmtId="164" fontId="55" fillId="0" borderId="15" applyNumberFormat="0" applyFill="0" applyAlignment="0" applyProtection="0"/>
    <xf numFmtId="164" fontId="36" fillId="0" borderId="9" applyNumberFormat="0" applyFill="0" applyAlignment="0" applyProtection="0"/>
    <xf numFmtId="164" fontId="56" fillId="0" borderId="16" applyNumberFormat="0" applyFill="0" applyAlignment="0" applyProtection="0"/>
    <xf numFmtId="164" fontId="37" fillId="0" borderId="10" applyNumberFormat="0" applyFill="0" applyAlignment="0" applyProtection="0"/>
    <xf numFmtId="164" fontId="57" fillId="0" borderId="17" applyNumberFormat="0" applyFill="0" applyAlignment="0" applyProtection="0"/>
    <xf numFmtId="164" fontId="37" fillId="0" borderId="0" applyNumberFormat="0" applyFill="0" applyBorder="0" applyAlignment="0" applyProtection="0"/>
    <xf numFmtId="164" fontId="57" fillId="0" borderId="0" applyNumberFormat="0" applyFill="0" applyBorder="0" applyAlignment="0" applyProtection="0"/>
    <xf numFmtId="164" fontId="54" fillId="0" borderId="0">
      <alignment horizontal="center" textRotation="90"/>
    </xf>
    <xf numFmtId="164" fontId="47"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xf numFmtId="164" fontId="58" fillId="0" borderId="0" applyNumberFormat="0" applyFill="0" applyBorder="0" applyAlignment="0" applyProtection="0"/>
    <xf numFmtId="164" fontId="59" fillId="0" borderId="0" applyNumberFormat="0" applyFill="0" applyBorder="0" applyAlignment="0" applyProtection="0">
      <alignment vertical="top"/>
      <protection locked="0"/>
    </xf>
    <xf numFmtId="164" fontId="3" fillId="0" borderId="0" applyNumberFormat="0" applyFill="0" applyBorder="0" applyAlignment="0" applyProtection="0"/>
    <xf numFmtId="164" fontId="60" fillId="0" borderId="0"/>
    <xf numFmtId="164" fontId="3" fillId="0" borderId="0" applyNumberFormat="0" applyFill="0" applyBorder="0" applyAlignment="0" applyProtection="0"/>
    <xf numFmtId="164" fontId="47"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60" fillId="0" borderId="0"/>
    <xf numFmtId="164" fontId="4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61" fillId="0" borderId="0" applyNumberFormat="0" applyFill="0" applyBorder="0" applyAlignment="0" applyProtection="0"/>
    <xf numFmtId="164" fontId="58" fillId="0" borderId="0" applyNumberFormat="0" applyFill="0" applyBorder="0" applyAlignment="0" applyProtection="0">
      <alignment vertical="top"/>
      <protection locked="0"/>
    </xf>
    <xf numFmtId="164" fontId="58" fillId="0" borderId="0" applyNumberFormat="0" applyFill="0" applyBorder="0" applyAlignment="0" applyProtection="0">
      <alignment vertical="top"/>
      <protection locked="0"/>
    </xf>
    <xf numFmtId="164" fontId="60" fillId="0" borderId="0"/>
    <xf numFmtId="164" fontId="60" fillId="0" borderId="0"/>
    <xf numFmtId="164" fontId="60" fillId="0" borderId="0"/>
    <xf numFmtId="164" fontId="60" fillId="0" borderId="0"/>
    <xf numFmtId="164" fontId="40" fillId="12" borderId="11" applyNumberFormat="0" applyAlignment="0" applyProtection="0"/>
    <xf numFmtId="164" fontId="40" fillId="37" borderId="11" applyNumberFormat="0" applyAlignment="0" applyProtection="0"/>
    <xf numFmtId="164" fontId="43" fillId="0" borderId="13" applyNumberFormat="0" applyFill="0" applyAlignment="0" applyProtection="0"/>
    <xf numFmtId="164" fontId="62" fillId="0" borderId="18" applyNumberFormat="0" applyFill="0" applyAlignment="0" applyProtection="0"/>
    <xf numFmtId="164" fontId="45" fillId="11" borderId="0" applyNumberFormat="0" applyBorder="0" applyAlignment="0" applyProtection="0"/>
    <xf numFmtId="164" fontId="63" fillId="11" borderId="0" applyNumberFormat="0" applyBorder="0" applyAlignment="0" applyProtection="0"/>
    <xf numFmtId="164" fontId="1" fillId="0" borderId="0"/>
    <xf numFmtId="164" fontId="1" fillId="0" borderId="0"/>
    <xf numFmtId="164" fontId="1" fillId="0" borderId="0"/>
    <xf numFmtId="164" fontId="1" fillId="0" borderId="0"/>
    <xf numFmtId="164" fontId="10" fillId="0" borderId="0"/>
    <xf numFmtId="164" fontId="10" fillId="0" borderId="0"/>
    <xf numFmtId="164" fontId="11" fillId="0" borderId="0"/>
    <xf numFmtId="164" fontId="11" fillId="0" borderId="0"/>
    <xf numFmtId="164" fontId="10" fillId="0" borderId="0"/>
    <xf numFmtId="164" fontId="13" fillId="0" borderId="0"/>
    <xf numFmtId="164" fontId="11" fillId="0" borderId="0"/>
    <xf numFmtId="164" fontId="10" fillId="0" borderId="0"/>
    <xf numFmtId="164" fontId="10" fillId="0" borderId="0"/>
    <xf numFmtId="164" fontId="10" fillId="0" borderId="0"/>
    <xf numFmtId="164" fontId="11" fillId="0" borderId="0"/>
    <xf numFmtId="164" fontId="11" fillId="0" borderId="0"/>
    <xf numFmtId="164" fontId="10" fillId="0" borderId="0"/>
    <xf numFmtId="164" fontId="11" fillId="0" borderId="0"/>
    <xf numFmtId="164" fontId="49" fillId="0" borderId="0"/>
    <xf numFmtId="164" fontId="11" fillId="0" borderId="0"/>
    <xf numFmtId="164" fontId="13" fillId="0" borderId="0"/>
    <xf numFmtId="164" fontId="1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1" fillId="0" borderId="0"/>
    <xf numFmtId="164" fontId="10" fillId="0" borderId="0"/>
    <xf numFmtId="164" fontId="11" fillId="0" borderId="0"/>
    <xf numFmtId="164" fontId="1" fillId="0" borderId="0"/>
    <xf numFmtId="164" fontId="1" fillId="0" borderId="0"/>
    <xf numFmtId="164" fontId="1" fillId="0" borderId="0"/>
    <xf numFmtId="164" fontId="11" fillId="0" borderId="0"/>
    <xf numFmtId="164" fontId="11" fillId="0" borderId="0"/>
    <xf numFmtId="164" fontId="1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1" fillId="0" borderId="0"/>
    <xf numFmtId="164" fontId="21" fillId="0" borderId="0"/>
    <xf numFmtId="164" fontId="64" fillId="0" borderId="0"/>
    <xf numFmtId="164" fontId="11" fillId="0" borderId="0"/>
    <xf numFmtId="164" fontId="17" fillId="0" borderId="0"/>
    <xf numFmtId="164" fontId="11" fillId="0" borderId="0"/>
    <xf numFmtId="164" fontId="64" fillId="0" borderId="0"/>
    <xf numFmtId="164" fontId="64" fillId="0" borderId="0"/>
    <xf numFmtId="164" fontId="64" fillId="0" borderId="0"/>
    <xf numFmtId="164" fontId="64" fillId="0" borderId="0"/>
    <xf numFmtId="164" fontId="64" fillId="0" borderId="0"/>
    <xf numFmtId="164" fontId="13" fillId="0" borderId="0"/>
    <xf numFmtId="164" fontId="13" fillId="0" borderId="0"/>
    <xf numFmtId="164" fontId="13" fillId="0" borderId="0"/>
    <xf numFmtId="164" fontId="13" fillId="0" borderId="0"/>
    <xf numFmtId="164" fontId="1" fillId="0" borderId="0"/>
    <xf numFmtId="164" fontId="1" fillId="0" borderId="0"/>
    <xf numFmtId="164" fontId="1" fillId="0" borderId="0"/>
    <xf numFmtId="164" fontId="1" fillId="0" borderId="0"/>
    <xf numFmtId="164" fontId="1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1" fillId="0" borderId="0"/>
    <xf numFmtId="164" fontId="11" fillId="0" borderId="0"/>
    <xf numFmtId="164" fontId="10" fillId="0" borderId="0"/>
    <xf numFmtId="164" fontId="13" fillId="0" borderId="0"/>
    <xf numFmtId="164" fontId="13" fillId="0" borderId="0"/>
    <xf numFmtId="164" fontId="13" fillId="0" borderId="0"/>
    <xf numFmtId="164" fontId="11" fillId="0" borderId="0"/>
    <xf numFmtId="164" fontId="64" fillId="0" borderId="0"/>
    <xf numFmtId="164" fontId="11" fillId="0" borderId="0"/>
    <xf numFmtId="164" fontId="13" fillId="0" borderId="0"/>
    <xf numFmtId="164" fontId="13" fillId="0" borderId="0"/>
    <xf numFmtId="164" fontId="11" fillId="0" borderId="0"/>
    <xf numFmtId="164" fontId="13" fillId="0" borderId="0"/>
    <xf numFmtId="164" fontId="13"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51" fillId="0" borderId="0"/>
    <xf numFmtId="164" fontId="11" fillId="0" borderId="0"/>
    <xf numFmtId="164" fontId="10" fillId="0" borderId="0"/>
    <xf numFmtId="164" fontId="10" fillId="0" borderId="0"/>
    <xf numFmtId="164" fontId="11" fillId="0" borderId="0"/>
    <xf numFmtId="164" fontId="1" fillId="0" borderId="0"/>
    <xf numFmtId="164" fontId="1" fillId="0" borderId="0"/>
    <xf numFmtId="164" fontId="1" fillId="0" borderId="0"/>
    <xf numFmtId="164" fontId="1" fillId="0" borderId="0"/>
    <xf numFmtId="164" fontId="1" fillId="0" borderId="0"/>
    <xf numFmtId="164" fontId="10" fillId="0" borderId="0"/>
    <xf numFmtId="164" fontId="1" fillId="0" borderId="0"/>
    <xf numFmtId="164" fontId="10" fillId="0" borderId="0"/>
    <xf numFmtId="164" fontId="11" fillId="0" borderId="0"/>
    <xf numFmtId="164" fontId="11" fillId="0" borderId="0"/>
    <xf numFmtId="164" fontId="13" fillId="0" borderId="0"/>
    <xf numFmtId="164" fontId="13" fillId="0" borderId="0"/>
    <xf numFmtId="164" fontId="13" fillId="0" borderId="0"/>
    <xf numFmtId="164" fontId="11" fillId="0" borderId="0"/>
    <xf numFmtId="164" fontId="13" fillId="0" borderId="0"/>
    <xf numFmtId="164" fontId="13" fillId="0" borderId="0"/>
    <xf numFmtId="164" fontId="10" fillId="0" borderId="0"/>
    <xf numFmtId="164" fontId="64" fillId="0" borderId="0"/>
    <xf numFmtId="164" fontId="13" fillId="0" borderId="0"/>
    <xf numFmtId="164" fontId="11" fillId="0" borderId="0"/>
    <xf numFmtId="164" fontId="13" fillId="0" borderId="0"/>
    <xf numFmtId="164" fontId="11" fillId="0" borderId="0"/>
    <xf numFmtId="164" fontId="13" fillId="0" borderId="0"/>
    <xf numFmtId="164" fontId="1" fillId="0" borderId="0"/>
    <xf numFmtId="164" fontId="13" fillId="0" borderId="0"/>
    <xf numFmtId="164" fontId="1" fillId="0" borderId="0"/>
    <xf numFmtId="164" fontId="13" fillId="0" borderId="0"/>
    <xf numFmtId="164" fontId="1" fillId="0" borderId="0"/>
    <xf numFmtId="164" fontId="11" fillId="0" borderId="0"/>
    <xf numFmtId="164" fontId="1" fillId="0" borderId="0"/>
    <xf numFmtId="164" fontId="13" fillId="0" borderId="0"/>
    <xf numFmtId="164" fontId="1" fillId="0" borderId="0"/>
    <xf numFmtId="164" fontId="1" fillId="0" borderId="0"/>
    <xf numFmtId="164" fontId="1" fillId="0" borderId="0"/>
    <xf numFmtId="164" fontId="13" fillId="0" borderId="0"/>
    <xf numFmtId="164" fontId="13" fillId="0" borderId="0"/>
    <xf numFmtId="164" fontId="1" fillId="0" borderId="0"/>
    <xf numFmtId="164" fontId="13" fillId="0" borderId="0"/>
    <xf numFmtId="164" fontId="1" fillId="0" borderId="0"/>
    <xf numFmtId="164" fontId="13" fillId="0" borderId="0"/>
    <xf numFmtId="164" fontId="10" fillId="0" borderId="0"/>
    <xf numFmtId="164" fontId="11" fillId="0" borderId="0"/>
    <xf numFmtId="164" fontId="13" fillId="0" borderId="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51" fillId="2" borderId="1" applyNumberFormat="0" applyFont="0" applyAlignment="0" applyProtection="0"/>
    <xf numFmtId="164" fontId="41" fillId="13" borderId="12" applyNumberFormat="0" applyAlignment="0" applyProtection="0"/>
    <xf numFmtId="164" fontId="41" fillId="47" borderId="1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65" fillId="0" borderId="0"/>
    <xf numFmtId="164" fontId="65" fillId="0" borderId="0"/>
    <xf numFmtId="164" fontId="66" fillId="0" borderId="0">
      <alignment horizontal="left"/>
    </xf>
    <xf numFmtId="164" fontId="66" fillId="0" borderId="0">
      <alignment horizontal="left"/>
    </xf>
    <xf numFmtId="164" fontId="66" fillId="0" borderId="0">
      <alignment horizontal="left"/>
    </xf>
    <xf numFmtId="164" fontId="66" fillId="0" borderId="0">
      <alignment horizontal="left"/>
    </xf>
    <xf numFmtId="164" fontId="66" fillId="0" borderId="0">
      <alignment horizontal="center"/>
    </xf>
    <xf numFmtId="164" fontId="66" fillId="0" borderId="0">
      <alignment horizontal="center"/>
    </xf>
    <xf numFmtId="164" fontId="66" fillId="0" borderId="0">
      <alignment horizontal="center"/>
    </xf>
    <xf numFmtId="164" fontId="66" fillId="0" borderId="0">
      <alignment horizontal="center"/>
    </xf>
    <xf numFmtId="164" fontId="66" fillId="0" borderId="0">
      <alignment horizontal="center"/>
    </xf>
    <xf numFmtId="164" fontId="67" fillId="0" borderId="0">
      <alignment horizontal="left"/>
    </xf>
    <xf numFmtId="164" fontId="67" fillId="0" borderId="0">
      <alignment horizontal="left"/>
    </xf>
    <xf numFmtId="164" fontId="67" fillId="0" borderId="0">
      <alignment horizontal="left"/>
    </xf>
    <xf numFmtId="164" fontId="67" fillId="0" borderId="0">
      <alignment horizontal="left"/>
    </xf>
    <xf numFmtId="164" fontId="67" fillId="0" borderId="0">
      <alignment horizontal="left"/>
    </xf>
    <xf numFmtId="164" fontId="67" fillId="0" borderId="0">
      <alignment horizontal="center" vertical="center" wrapText="1"/>
    </xf>
    <xf numFmtId="164" fontId="67" fillId="0" borderId="0">
      <alignment horizontal="center" vertical="center" wrapText="1"/>
    </xf>
    <xf numFmtId="164" fontId="67" fillId="0" borderId="0">
      <alignment horizontal="center" vertical="center" wrapText="1"/>
    </xf>
    <xf numFmtId="164" fontId="67" fillId="0" borderId="0">
      <alignment horizontal="center" vertical="center" wrapText="1"/>
    </xf>
    <xf numFmtId="164" fontId="67" fillId="0" borderId="0">
      <alignment horizontal="center" vertical="center" wrapText="1"/>
    </xf>
    <xf numFmtId="164" fontId="13" fillId="0" borderId="0">
      <alignment horizontal="left" vertical="center" wrapText="1"/>
    </xf>
    <xf numFmtId="164" fontId="21" fillId="0" borderId="0">
      <alignment horizontal="left" vertical="center" wrapText="1"/>
    </xf>
    <xf numFmtId="164" fontId="31" fillId="0" borderId="0">
      <alignment horizontal="left" vertical="center" wrapText="1"/>
    </xf>
    <xf numFmtId="164" fontId="21" fillId="0" borderId="0">
      <alignment horizontal="left" vertical="center" wrapText="1"/>
    </xf>
    <xf numFmtId="164" fontId="21" fillId="0" borderId="0">
      <alignment horizontal="left" vertical="center" wrapText="1"/>
    </xf>
    <xf numFmtId="164" fontId="31" fillId="0" borderId="0">
      <alignment horizontal="left" vertical="center" wrapText="1"/>
    </xf>
    <xf numFmtId="164" fontId="31" fillId="0" borderId="0">
      <alignment horizontal="left" vertical="center" wrapText="1"/>
    </xf>
    <xf numFmtId="164" fontId="67" fillId="0" borderId="0">
      <alignment horizontal="right"/>
    </xf>
    <xf numFmtId="164" fontId="67" fillId="0" borderId="0">
      <alignment horizontal="right"/>
    </xf>
    <xf numFmtId="164" fontId="67" fillId="0" borderId="0">
      <alignment horizontal="right"/>
    </xf>
    <xf numFmtId="164" fontId="67" fillId="0" borderId="0">
      <alignment horizontal="right"/>
    </xf>
    <xf numFmtId="164" fontId="67" fillId="0" borderId="0">
      <alignment horizontal="right"/>
    </xf>
    <xf numFmtId="164" fontId="66" fillId="0" borderId="0">
      <alignment horizontal="left"/>
    </xf>
    <xf numFmtId="164" fontId="67" fillId="0" borderId="0">
      <alignment horizontal="left" vertical="center" wrapText="1"/>
    </xf>
    <xf numFmtId="164" fontId="67" fillId="0" borderId="0">
      <alignment horizontal="left" vertical="center" wrapText="1"/>
    </xf>
    <xf numFmtId="164" fontId="67" fillId="0" borderId="0">
      <alignment horizontal="left" vertical="center" wrapText="1"/>
    </xf>
    <xf numFmtId="164" fontId="67" fillId="0" borderId="0">
      <alignment horizontal="left" vertical="center" wrapText="1"/>
    </xf>
    <xf numFmtId="164" fontId="66" fillId="0" borderId="0">
      <alignment horizontal="left" vertical="center" wrapText="1"/>
    </xf>
    <xf numFmtId="164" fontId="66" fillId="0" borderId="0">
      <alignment horizontal="left" vertical="center" wrapText="1"/>
    </xf>
    <xf numFmtId="164" fontId="66" fillId="0" borderId="0">
      <alignment horizontal="left" vertical="center" wrapText="1"/>
    </xf>
    <xf numFmtId="164" fontId="66" fillId="0" borderId="0">
      <alignment horizontal="left" vertical="center" wrapText="1"/>
    </xf>
    <xf numFmtId="164" fontId="44" fillId="0" borderId="0" applyNumberFormat="0" applyFill="0" applyBorder="0" applyAlignment="0" applyProtection="0"/>
    <xf numFmtId="164" fontId="68" fillId="0" borderId="0" applyNumberFormat="0" applyFill="0" applyBorder="0" applyAlignment="0" applyProtection="0"/>
    <xf numFmtId="164" fontId="2" fillId="0" borderId="14" applyNumberFormat="0" applyFill="0" applyAlignment="0" applyProtection="0"/>
    <xf numFmtId="164" fontId="2" fillId="0" borderId="19" applyNumberFormat="0" applyFill="0" applyAlignment="0" applyProtection="0"/>
    <xf numFmtId="0" fontId="1" fillId="0" borderId="0"/>
    <xf numFmtId="0" fontId="36" fillId="0" borderId="9" applyNumberFormat="0" applyFill="0" applyAlignment="0" applyProtection="0"/>
    <xf numFmtId="0" fontId="39" fillId="10" borderId="0" applyNumberFormat="0" applyBorder="0" applyAlignment="0" applyProtection="0"/>
    <xf numFmtId="0" fontId="1" fillId="0" borderId="0"/>
    <xf numFmtId="0" fontId="1" fillId="0" borderId="0"/>
    <xf numFmtId="0" fontId="70" fillId="0" borderId="0">
      <alignment vertical="top"/>
    </xf>
    <xf numFmtId="0" fontId="70" fillId="0" borderId="0">
      <alignment vertical="top"/>
    </xf>
    <xf numFmtId="0" fontId="70" fillId="0" borderId="0">
      <alignment vertical="top"/>
    </xf>
    <xf numFmtId="0" fontId="71" fillId="0" borderId="0"/>
    <xf numFmtId="0" fontId="13" fillId="0" borderId="0"/>
    <xf numFmtId="0" fontId="10" fillId="0" borderId="0"/>
    <xf numFmtId="0" fontId="13" fillId="0" borderId="0"/>
    <xf numFmtId="43" fontId="13" fillId="0" borderId="0" applyFont="0" applyFill="0" applyBorder="0" applyAlignment="0" applyProtection="0"/>
    <xf numFmtId="0" fontId="1" fillId="0" borderId="0"/>
    <xf numFmtId="0" fontId="72" fillId="37" borderId="0" applyNumberFormat="0" applyBorder="0" applyAlignment="0" applyProtection="0"/>
    <xf numFmtId="0" fontId="72" fillId="43" borderId="0" applyNumberFormat="0" applyBorder="0" applyAlignment="0" applyProtection="0"/>
    <xf numFmtId="0" fontId="69" fillId="48" borderId="20" applyNumberFormat="0" applyAlignment="0" applyProtection="0"/>
    <xf numFmtId="0" fontId="73" fillId="0" borderId="0" applyNumberFormat="0" applyFill="0" applyBorder="0" applyAlignment="0" applyProtection="0"/>
    <xf numFmtId="0" fontId="4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74" fillId="0" borderId="0" applyNumberFormat="0" applyFill="0" applyBorder="0" applyAlignment="0" applyProtection="0"/>
    <xf numFmtId="0" fontId="47" fillId="0" borderId="0" applyNumberFormat="0" applyFill="0" applyBorder="0" applyAlignment="0" applyProtection="0">
      <alignment vertical="top"/>
      <protection locked="0"/>
    </xf>
    <xf numFmtId="0" fontId="3" fillId="0" borderId="0" applyNumberFormat="0" applyFill="0" applyBorder="0" applyAlignment="0" applyProtection="0"/>
    <xf numFmtId="0" fontId="47" fillId="0" borderId="0" applyNumberFormat="0" applyFill="0" applyBorder="0" applyAlignment="0" applyProtection="0">
      <alignment vertical="top"/>
      <protection locked="0"/>
    </xf>
    <xf numFmtId="0" fontId="3" fillId="0" borderId="0" applyNumberFormat="0" applyFill="0" applyBorder="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75" fillId="0" borderId="0"/>
    <xf numFmtId="0" fontId="1" fillId="0" borderId="0"/>
    <xf numFmtId="0" fontId="1" fillId="0" borderId="0"/>
    <xf numFmtId="0" fontId="1" fillId="0" borderId="0"/>
    <xf numFmtId="0" fontId="10" fillId="0" borderId="0"/>
    <xf numFmtId="0" fontId="13" fillId="0" borderId="0"/>
    <xf numFmtId="0" fontId="13" fillId="0" borderId="0"/>
    <xf numFmtId="0" fontId="49" fillId="0" borderId="0"/>
    <xf numFmtId="0" fontId="10" fillId="0" borderId="0"/>
    <xf numFmtId="0" fontId="10" fillId="0" borderId="0"/>
    <xf numFmtId="0" fontId="10" fillId="0" borderId="0"/>
    <xf numFmtId="0" fontId="1" fillId="0" borderId="0"/>
    <xf numFmtId="0" fontId="13" fillId="0" borderId="0"/>
    <xf numFmtId="0" fontId="1" fillId="0" borderId="0"/>
    <xf numFmtId="0" fontId="13" fillId="0" borderId="0"/>
    <xf numFmtId="0" fontId="10" fillId="0" borderId="0"/>
    <xf numFmtId="0" fontId="10" fillId="0" borderId="0"/>
    <xf numFmtId="0" fontId="1" fillId="0" borderId="0"/>
    <xf numFmtId="0" fontId="13" fillId="0" borderId="0"/>
    <xf numFmtId="0" fontId="13" fillId="0" borderId="0"/>
    <xf numFmtId="0" fontId="76" fillId="0" borderId="0" applyNumberFormat="0" applyFill="0" applyBorder="0" applyAlignment="0" applyProtection="0"/>
    <xf numFmtId="0" fontId="1" fillId="0" borderId="0"/>
    <xf numFmtId="0" fontId="77" fillId="0" borderId="0" applyNumberFormat="0" applyFill="0" applyBorder="0" applyAlignment="0" applyProtection="0"/>
    <xf numFmtId="0" fontId="78" fillId="0" borderId="0"/>
    <xf numFmtId="0" fontId="23" fillId="35" borderId="11" applyAlignment="0" applyProtection="0"/>
    <xf numFmtId="0" fontId="50" fillId="0" borderId="0" applyFill="0" applyBorder="0" applyAlignment="0" applyProtection="0"/>
    <xf numFmtId="9" fontId="78" fillId="0" borderId="0" applyFont="0" applyFill="0" applyBorder="0" applyAlignment="0" applyProtection="0"/>
    <xf numFmtId="164" fontId="1" fillId="0" borderId="0"/>
    <xf numFmtId="164" fontId="1" fillId="0" borderId="0"/>
    <xf numFmtId="164" fontId="1" fillId="0" borderId="0"/>
    <xf numFmtId="164" fontId="1" fillId="0" borderId="0"/>
    <xf numFmtId="0" fontId="13" fillId="0" borderId="0"/>
    <xf numFmtId="0" fontId="59" fillId="0" borderId="0" applyNumberFormat="0" applyFill="0" applyBorder="0" applyAlignment="0" applyProtection="0">
      <alignment vertical="top"/>
      <protection locked="0"/>
    </xf>
    <xf numFmtId="0" fontId="1" fillId="0" borderId="0"/>
    <xf numFmtId="0" fontId="10" fillId="0" borderId="0"/>
    <xf numFmtId="0" fontId="80" fillId="0" borderId="0"/>
    <xf numFmtId="0" fontId="1" fillId="0" borderId="0"/>
    <xf numFmtId="0" fontId="10" fillId="0" borderId="0"/>
    <xf numFmtId="9" fontId="10" fillId="0" borderId="0" applyFont="0" applyFill="0" applyBorder="0" applyAlignment="0" applyProtection="0"/>
    <xf numFmtId="0" fontId="10" fillId="0" borderId="0"/>
    <xf numFmtId="0" fontId="10" fillId="0" borderId="0"/>
    <xf numFmtId="0" fontId="79" fillId="50" borderId="0">
      <alignment vertical="center"/>
      <protection locked="0"/>
    </xf>
    <xf numFmtId="0" fontId="10" fillId="50" borderId="21">
      <alignment horizontal="center" vertical="center"/>
      <protection locked="0"/>
    </xf>
    <xf numFmtId="0" fontId="10" fillId="50" borderId="3">
      <alignment vertical="center"/>
      <protection locked="0"/>
    </xf>
    <xf numFmtId="0" fontId="10" fillId="49" borderId="0">
      <protection locked="0"/>
    </xf>
    <xf numFmtId="0" fontId="10" fillId="0" borderId="0"/>
    <xf numFmtId="0" fontId="10" fillId="0" borderId="0">
      <protection locked="0"/>
    </xf>
    <xf numFmtId="0" fontId="79" fillId="0" borderId="0">
      <protection locked="0"/>
    </xf>
  </cellStyleXfs>
  <cellXfs count="258">
    <xf numFmtId="0" fontId="0" fillId="0" borderId="0" xfId="0"/>
    <xf numFmtId="0" fontId="0" fillId="0" borderId="0" xfId="0" applyAlignment="1"/>
    <xf numFmtId="0" fontId="4" fillId="0" borderId="0" xfId="0" applyFont="1" applyAlignment="1"/>
    <xf numFmtId="0" fontId="3" fillId="0" borderId="0" xfId="1"/>
    <xf numFmtId="0" fontId="7" fillId="0" borderId="0" xfId="0" applyFont="1" applyFill="1" applyBorder="1" applyAlignment="1"/>
    <xf numFmtId="0" fontId="3" fillId="0" borderId="0" xfId="1" applyFill="1" applyBorder="1" applyAlignment="1"/>
    <xf numFmtId="1" fontId="8" fillId="4" borderId="2" xfId="0" applyNumberFormat="1" applyFont="1" applyFill="1" applyBorder="1" applyAlignment="1" applyProtection="1">
      <alignment horizontal="center"/>
      <protection locked="0"/>
    </xf>
    <xf numFmtId="0" fontId="0" fillId="7" borderId="2" xfId="0" applyFill="1" applyBorder="1"/>
    <xf numFmtId="2" fontId="0" fillId="6" borderId="0" xfId="0" applyNumberFormat="1" applyFont="1" applyFill="1" applyAlignment="1" applyProtection="1">
      <alignment horizontal="center"/>
      <protection locked="0"/>
    </xf>
    <xf numFmtId="9" fontId="0" fillId="6" borderId="0" xfId="3" applyFont="1" applyFill="1" applyAlignment="1" applyProtection="1">
      <alignment horizontal="center"/>
      <protection locked="0"/>
    </xf>
    <xf numFmtId="165" fontId="0" fillId="6" borderId="0" xfId="0" applyNumberFormat="1" applyFont="1" applyFill="1" applyBorder="1" applyProtection="1">
      <protection locked="0"/>
    </xf>
    <xf numFmtId="1" fontId="0" fillId="6" borderId="0" xfId="0" applyNumberFormat="1" applyFont="1" applyFill="1" applyAlignment="1" applyProtection="1">
      <protection locked="0"/>
    </xf>
    <xf numFmtId="0" fontId="6" fillId="5" borderId="2" xfId="0" applyFont="1" applyFill="1" applyBorder="1"/>
    <xf numFmtId="0" fontId="0" fillId="0" borderId="2" xfId="0" applyBorder="1" applyAlignment="1">
      <alignment horizontal="center"/>
    </xf>
    <xf numFmtId="0" fontId="8" fillId="5" borderId="2" xfId="0" applyFont="1" applyFill="1" applyBorder="1"/>
    <xf numFmtId="0" fontId="5" fillId="5" borderId="2" xfId="0" applyFont="1" applyFill="1" applyBorder="1"/>
    <xf numFmtId="0" fontId="2" fillId="7" borderId="2" xfId="0" applyFont="1" applyFill="1" applyBorder="1"/>
    <xf numFmtId="0" fontId="7" fillId="6" borderId="0" xfId="0" applyFont="1" applyFill="1" applyBorder="1"/>
    <xf numFmtId="1" fontId="8" fillId="4" borderId="2" xfId="0" applyNumberFormat="1" applyFont="1" applyFill="1" applyBorder="1" applyAlignment="1" applyProtection="1">
      <alignment horizontal="center" wrapText="1"/>
      <protection locked="0"/>
    </xf>
    <xf numFmtId="0" fontId="0" fillId="0" borderId="0" xfId="0" applyAlignment="1">
      <alignment wrapText="1"/>
    </xf>
    <xf numFmtId="1" fontId="8" fillId="4" borderId="2" xfId="0" applyNumberFormat="1" applyFont="1" applyFill="1" applyBorder="1" applyAlignment="1" applyProtection="1">
      <alignment horizontal="left"/>
      <protection locked="0"/>
    </xf>
    <xf numFmtId="165" fontId="0" fillId="0" borderId="2" xfId="0" applyNumberFormat="1" applyBorder="1" applyAlignment="1">
      <alignment horizontal="center"/>
    </xf>
    <xf numFmtId="164" fontId="10" fillId="0" borderId="0" xfId="7" applyFont="1"/>
    <xf numFmtId="0" fontId="14" fillId="0" borderId="6" xfId="0" applyFont="1" applyBorder="1" applyAlignment="1">
      <alignment vertical="center" wrapText="1"/>
    </xf>
    <xf numFmtId="0" fontId="15" fillId="0" borderId="0" xfId="0" applyFont="1" applyAlignment="1">
      <alignment horizontal="left" vertical="center"/>
    </xf>
    <xf numFmtId="165" fontId="16" fillId="0" borderId="0" xfId="0" applyNumberFormat="1" applyFont="1" applyAlignment="1">
      <alignment horizontal="right" vertical="center"/>
    </xf>
    <xf numFmtId="0" fontId="15" fillId="0" borderId="7" xfId="0" applyFont="1" applyBorder="1" applyAlignment="1">
      <alignment horizontal="left" vertical="center"/>
    </xf>
    <xf numFmtId="165" fontId="16" fillId="0" borderId="7" xfId="0" applyNumberFormat="1" applyFont="1" applyBorder="1" applyAlignment="1">
      <alignment horizontal="right" vertical="center"/>
    </xf>
    <xf numFmtId="1" fontId="20" fillId="6" borderId="0" xfId="0" applyNumberFormat="1" applyFont="1" applyFill="1" applyProtection="1">
      <protection locked="0"/>
    </xf>
    <xf numFmtId="0" fontId="20" fillId="6" borderId="0" xfId="0" applyFont="1" applyFill="1" applyBorder="1"/>
    <xf numFmtId="1" fontId="20" fillId="6" borderId="0" xfId="0" applyNumberFormat="1" applyFont="1" applyFill="1" applyAlignment="1" applyProtection="1">
      <protection locked="0"/>
    </xf>
    <xf numFmtId="166" fontId="16" fillId="0" borderId="0" xfId="3" applyNumberFormat="1" applyFont="1" applyAlignment="1">
      <alignment horizontal="right" vertical="center"/>
    </xf>
    <xf numFmtId="166" fontId="16" fillId="0" borderId="7" xfId="3" applyNumberFormat="1" applyFont="1" applyBorder="1" applyAlignment="1">
      <alignment horizontal="right" vertical="center"/>
    </xf>
    <xf numFmtId="1" fontId="22" fillId="0" borderId="0" xfId="2" applyNumberFormat="1" applyFont="1" applyFill="1" applyBorder="1" applyAlignment="1" applyProtection="1">
      <protection locked="0"/>
    </xf>
    <xf numFmtId="2" fontId="22" fillId="0" borderId="0" xfId="2" applyNumberFormat="1" applyFont="1" applyFill="1" applyBorder="1" applyAlignment="1" applyProtection="1">
      <alignment horizontal="center"/>
      <protection locked="0"/>
    </xf>
    <xf numFmtId="165" fontId="22" fillId="0" borderId="0" xfId="2" applyNumberFormat="1" applyFont="1" applyFill="1" applyBorder="1" applyAlignment="1" applyProtection="1">
      <alignment horizontal="center"/>
      <protection locked="0"/>
    </xf>
    <xf numFmtId="0" fontId="17" fillId="0" borderId="0" xfId="0" applyFont="1"/>
    <xf numFmtId="0" fontId="22" fillId="0" borderId="0" xfId="0" applyFont="1" applyFill="1" applyBorder="1" applyAlignment="1"/>
    <xf numFmtId="166" fontId="19" fillId="0" borderId="0" xfId="3" applyNumberFormat="1" applyFont="1" applyFill="1" applyBorder="1" applyAlignment="1" applyProtection="1">
      <alignment horizontal="center"/>
      <protection locked="0"/>
    </xf>
    <xf numFmtId="0" fontId="19" fillId="0" borderId="0" xfId="0" applyFont="1" applyFill="1" applyBorder="1"/>
    <xf numFmtId="2" fontId="24" fillId="0" borderId="5" xfId="3" applyNumberFormat="1" applyFont="1" applyFill="1" applyBorder="1" applyAlignment="1" applyProtection="1">
      <alignment horizontal="center" wrapText="1"/>
      <protection locked="0"/>
    </xf>
    <xf numFmtId="0" fontId="0" fillId="0" borderId="5" xfId="0" applyBorder="1"/>
    <xf numFmtId="166" fontId="19" fillId="0" borderId="5" xfId="3" applyNumberFormat="1" applyFont="1" applyFill="1" applyBorder="1" applyAlignment="1" applyProtection="1">
      <alignment horizontal="center"/>
      <protection locked="0"/>
    </xf>
    <xf numFmtId="0" fontId="19" fillId="0" borderId="5" xfId="0" applyFont="1" applyFill="1" applyBorder="1"/>
    <xf numFmtId="0" fontId="18" fillId="0" borderId="5" xfId="0" applyFont="1" applyBorder="1"/>
    <xf numFmtId="0" fontId="17" fillId="0" borderId="5" xfId="0" applyFont="1" applyBorder="1"/>
    <xf numFmtId="0" fontId="19" fillId="0" borderId="0" xfId="0" applyFont="1"/>
    <xf numFmtId="165" fontId="19" fillId="0" borderId="5" xfId="0" applyNumberFormat="1" applyFont="1" applyBorder="1"/>
    <xf numFmtId="2" fontId="24" fillId="0" borderId="5" xfId="3" applyNumberFormat="1" applyFont="1" applyFill="1" applyBorder="1" applyAlignment="1" applyProtection="1">
      <alignment horizontal="left" wrapText="1"/>
      <protection locked="0"/>
    </xf>
    <xf numFmtId="0" fontId="20" fillId="0" borderId="0" xfId="0" applyFont="1"/>
    <xf numFmtId="0" fontId="13" fillId="8" borderId="0" xfId="5" applyFont="1" applyFill="1"/>
    <xf numFmtId="0" fontId="15" fillId="0" borderId="0" xfId="0" applyFont="1"/>
    <xf numFmtId="0" fontId="15" fillId="0" borderId="5" xfId="0" applyFont="1" applyBorder="1"/>
    <xf numFmtId="0" fontId="15" fillId="0" borderId="5" xfId="0" applyFont="1" applyBorder="1" applyAlignment="1">
      <alignment horizontal="left" wrapText="1"/>
    </xf>
    <xf numFmtId="0" fontId="15" fillId="0" borderId="5" xfId="0" applyFont="1" applyBorder="1" applyAlignment="1">
      <alignment horizontal="left"/>
    </xf>
    <xf numFmtId="166" fontId="19" fillId="0" borderId="0" xfId="3" applyNumberFormat="1" applyFont="1"/>
    <xf numFmtId="166" fontId="19" fillId="0" borderId="0" xfId="0" applyNumberFormat="1" applyFont="1"/>
    <xf numFmtId="165" fontId="19" fillId="0" borderId="0" xfId="0" applyNumberFormat="1" applyFont="1"/>
    <xf numFmtId="166" fontId="19" fillId="0" borderId="5" xfId="3" applyNumberFormat="1" applyFont="1" applyBorder="1"/>
    <xf numFmtId="166" fontId="19" fillId="0" borderId="5" xfId="0" applyNumberFormat="1" applyFont="1" applyBorder="1"/>
    <xf numFmtId="0" fontId="25" fillId="0" borderId="0" xfId="0" applyFont="1" applyAlignment="1">
      <alignment vertical="center"/>
    </xf>
    <xf numFmtId="0" fontId="26" fillId="0" borderId="0" xfId="0" applyFont="1" applyAlignment="1">
      <alignment horizontal="left" vertical="center"/>
    </xf>
    <xf numFmtId="165" fontId="19" fillId="0" borderId="5" xfId="3" applyNumberFormat="1" applyFont="1" applyBorder="1"/>
    <xf numFmtId="0" fontId="15" fillId="0" borderId="3" xfId="0" applyFont="1" applyBorder="1"/>
    <xf numFmtId="1" fontId="19" fillId="0" borderId="3" xfId="3" applyNumberFormat="1" applyFont="1" applyBorder="1"/>
    <xf numFmtId="166" fontId="19" fillId="0" borderId="3" xfId="3" applyNumberFormat="1" applyFont="1" applyBorder="1"/>
    <xf numFmtId="0" fontId="3" fillId="0" borderId="5" xfId="1" applyBorder="1"/>
    <xf numFmtId="2" fontId="24" fillId="0" borderId="3" xfId="3" applyNumberFormat="1" applyFont="1" applyFill="1" applyBorder="1" applyAlignment="1" applyProtection="1">
      <alignment horizontal="left" wrapText="1"/>
      <protection locked="0"/>
    </xf>
    <xf numFmtId="0" fontId="15" fillId="0" borderId="3" xfId="0" applyFont="1" applyBorder="1" applyAlignment="1">
      <alignment horizontal="left" wrapText="1"/>
    </xf>
    <xf numFmtId="0" fontId="15" fillId="0" borderId="0" xfId="0" applyFont="1" applyBorder="1" applyAlignment="1">
      <alignment horizontal="left"/>
    </xf>
    <xf numFmtId="166" fontId="19" fillId="0" borderId="0" xfId="3" applyNumberFormat="1" applyFont="1" applyBorder="1" applyAlignment="1">
      <alignment horizontal="right"/>
    </xf>
    <xf numFmtId="166" fontId="19" fillId="0" borderId="5" xfId="3" applyNumberFormat="1" applyFont="1" applyBorder="1" applyAlignment="1">
      <alignment horizontal="right"/>
    </xf>
    <xf numFmtId="3" fontId="19" fillId="0" borderId="0" xfId="0" applyNumberFormat="1" applyFont="1" applyBorder="1" applyAlignment="1">
      <alignment horizontal="right"/>
    </xf>
    <xf numFmtId="3" fontId="19" fillId="0" borderId="0" xfId="3" applyNumberFormat="1" applyFont="1" applyBorder="1" applyAlignment="1">
      <alignment horizontal="right"/>
    </xf>
    <xf numFmtId="3" fontId="19" fillId="0" borderId="5" xfId="0" applyNumberFormat="1" applyFont="1" applyBorder="1" applyAlignment="1">
      <alignment horizontal="right"/>
    </xf>
    <xf numFmtId="0" fontId="20" fillId="0" borderId="0" xfId="0" applyFont="1" applyAlignment="1">
      <alignment horizontal="left"/>
    </xf>
    <xf numFmtId="0" fontId="15" fillId="0" borderId="4" xfId="0" applyFont="1" applyBorder="1" applyAlignment="1">
      <alignment horizontal="left"/>
    </xf>
    <xf numFmtId="0" fontId="28" fillId="0" borderId="0" xfId="0" applyFont="1"/>
    <xf numFmtId="0" fontId="24" fillId="0" borderId="5" xfId="0" applyFont="1" applyFill="1" applyBorder="1" applyAlignment="1">
      <alignment horizontal="left" vertical="center"/>
    </xf>
    <xf numFmtId="0" fontId="24" fillId="0" borderId="5" xfId="0" applyFont="1" applyFill="1" applyBorder="1" applyAlignment="1">
      <alignment horizontal="center" vertical="center"/>
    </xf>
    <xf numFmtId="0" fontId="2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9" fillId="0" borderId="0" xfId="0" applyFont="1"/>
    <xf numFmtId="165" fontId="24" fillId="0" borderId="0" xfId="0" applyNumberFormat="1" applyFont="1" applyFill="1" applyBorder="1" applyAlignment="1" applyProtection="1">
      <alignment horizontal="left" vertical="top" wrapText="1"/>
      <protection locked="0"/>
    </xf>
    <xf numFmtId="165" fontId="12" fillId="6" borderId="5" xfId="0" applyNumberFormat="1" applyFont="1" applyFill="1" applyBorder="1" applyAlignment="1" applyProtection="1">
      <alignment vertical="center"/>
      <protection locked="0"/>
    </xf>
    <xf numFmtId="165" fontId="24" fillId="0" borderId="5" xfId="0" applyNumberFormat="1" applyFont="1" applyFill="1" applyBorder="1" applyAlignment="1" applyProtection="1">
      <alignment horizontal="left" vertical="top" wrapText="1"/>
      <protection locked="0"/>
    </xf>
    <xf numFmtId="165" fontId="24" fillId="0" borderId="5" xfId="0" applyNumberFormat="1" applyFont="1" applyFill="1" applyBorder="1" applyAlignment="1">
      <alignment vertical="center" wrapText="1"/>
    </xf>
    <xf numFmtId="0" fontId="24" fillId="0" borderId="0" xfId="0" applyFont="1" applyFill="1" applyBorder="1" applyAlignment="1">
      <alignment horizontal="center" vertical="center"/>
    </xf>
    <xf numFmtId="2" fontId="24" fillId="0" borderId="5" xfId="0" applyNumberFormat="1" applyFont="1" applyFill="1" applyBorder="1" applyAlignment="1" applyProtection="1">
      <alignment horizontal="center" vertical="center" wrapText="1"/>
      <protection locked="0"/>
    </xf>
    <xf numFmtId="1" fontId="24" fillId="0" borderId="0" xfId="0" applyNumberFormat="1" applyFont="1" applyFill="1" applyBorder="1" applyAlignment="1" applyProtection="1">
      <alignment horizontal="left" vertical="center" wrapText="1"/>
      <protection locked="0"/>
    </xf>
    <xf numFmtId="1" fontId="21" fillId="0" borderId="0" xfId="0" applyNumberFormat="1" applyFont="1" applyFill="1" applyBorder="1" applyAlignment="1" applyProtection="1">
      <alignment horizontal="left" vertical="center" wrapText="1"/>
      <protection locked="0"/>
    </xf>
    <xf numFmtId="1" fontId="24" fillId="0" borderId="5" xfId="0" applyNumberFormat="1" applyFont="1" applyFill="1" applyBorder="1" applyAlignment="1" applyProtection="1">
      <alignment horizontal="left" vertical="center" wrapText="1"/>
      <protection locked="0"/>
    </xf>
    <xf numFmtId="1" fontId="21" fillId="0" borderId="5" xfId="0" applyNumberFormat="1" applyFont="1" applyFill="1" applyBorder="1" applyAlignment="1" applyProtection="1">
      <alignment horizontal="left" vertical="center" wrapText="1"/>
      <protection locked="0"/>
    </xf>
    <xf numFmtId="165" fontId="13" fillId="6" borderId="0" xfId="6" applyNumberFormat="1" applyFont="1" applyFill="1" applyBorder="1" applyAlignment="1" applyProtection="1">
      <alignment vertical="top"/>
      <protection locked="0"/>
    </xf>
    <xf numFmtId="0" fontId="26" fillId="6" borderId="0" xfId="0" applyFont="1" applyFill="1" applyAlignment="1"/>
    <xf numFmtId="0" fontId="20" fillId="0" borderId="0" xfId="0" applyFont="1" applyAlignment="1"/>
    <xf numFmtId="0" fontId="7" fillId="0" borderId="0" xfId="0" applyFont="1" applyFill="1"/>
    <xf numFmtId="0" fontId="7" fillId="0" borderId="5" xfId="0" applyFont="1" applyFill="1" applyBorder="1"/>
    <xf numFmtId="2" fontId="24" fillId="0" borderId="5" xfId="0" applyNumberFormat="1" applyFont="1" applyFill="1" applyBorder="1" applyAlignment="1" applyProtection="1">
      <alignment horizontal="left" vertical="center" wrapText="1"/>
      <protection locked="0"/>
    </xf>
    <xf numFmtId="166" fontId="24" fillId="0" borderId="0" xfId="0" applyNumberFormat="1" applyFont="1" applyFill="1" applyBorder="1" applyAlignment="1">
      <alignment horizontal="center" wrapText="1"/>
    </xf>
    <xf numFmtId="1" fontId="24" fillId="0" borderId="0" xfId="0" applyNumberFormat="1" applyFont="1" applyFill="1" applyBorder="1" applyAlignment="1" applyProtection="1">
      <alignment horizontal="left" wrapText="1"/>
      <protection locked="0"/>
    </xf>
    <xf numFmtId="0" fontId="19" fillId="0" borderId="0" xfId="0" applyFont="1" applyBorder="1"/>
    <xf numFmtId="0" fontId="14" fillId="0" borderId="0" xfId="0" applyFont="1" applyBorder="1" applyAlignment="1">
      <alignment vertical="center" wrapText="1"/>
    </xf>
    <xf numFmtId="0" fontId="15" fillId="0" borderId="0" xfId="0" applyFont="1" applyBorder="1"/>
    <xf numFmtId="0" fontId="14" fillId="0" borderId="5" xfId="0" applyFont="1" applyBorder="1" applyAlignment="1">
      <alignment vertical="center" wrapText="1"/>
    </xf>
    <xf numFmtId="0" fontId="15" fillId="0" borderId="0" xfId="0" applyFont="1" applyBorder="1" applyAlignment="1">
      <alignment wrapText="1"/>
    </xf>
    <xf numFmtId="0" fontId="18" fillId="0" borderId="0" xfId="0" applyFont="1" applyBorder="1"/>
    <xf numFmtId="9" fontId="19" fillId="0" borderId="0" xfId="3" applyNumberFormat="1" applyFont="1" applyBorder="1" applyAlignment="1">
      <alignment horizontal="right"/>
    </xf>
    <xf numFmtId="9" fontId="19" fillId="0" borderId="5" xfId="3" applyNumberFormat="1" applyFont="1" applyBorder="1" applyAlignment="1">
      <alignment horizontal="right"/>
    </xf>
    <xf numFmtId="166" fontId="24" fillId="0" borderId="0" xfId="3" applyNumberFormat="1" applyFont="1" applyFill="1" applyBorder="1" applyAlignment="1" applyProtection="1">
      <alignment horizontal="center" wrapText="1"/>
      <protection locked="0"/>
    </xf>
    <xf numFmtId="0" fontId="15" fillId="0" borderId="5" xfId="0" applyFont="1" applyBorder="1" applyAlignment="1">
      <alignment horizontal="center"/>
    </xf>
    <xf numFmtId="0" fontId="0" fillId="0" borderId="0" xfId="0" applyBorder="1"/>
    <xf numFmtId="165" fontId="13" fillId="6" borderId="0" xfId="6" applyNumberFormat="1" applyFont="1" applyFill="1" applyBorder="1" applyAlignment="1" applyProtection="1">
      <alignment horizontal="left" vertical="top"/>
      <protection locked="0"/>
    </xf>
    <xf numFmtId="0" fontId="21" fillId="0" borderId="0" xfId="0" applyFont="1" applyBorder="1" applyAlignment="1">
      <alignment horizontal="right" vertical="center"/>
    </xf>
    <xf numFmtId="0" fontId="19" fillId="0" borderId="0" xfId="0" applyFont="1" applyBorder="1" applyAlignment="1">
      <alignment horizontal="right"/>
    </xf>
    <xf numFmtId="0" fontId="19" fillId="0" borderId="5" xfId="0" applyFont="1" applyBorder="1" applyAlignment="1">
      <alignment horizontal="right"/>
    </xf>
    <xf numFmtId="0" fontId="15" fillId="0" borderId="0" xfId="0" applyFont="1" applyAlignment="1">
      <alignment horizontal="left" indent="1"/>
    </xf>
    <xf numFmtId="0" fontId="18" fillId="0" borderId="4" xfId="0" applyFont="1" applyBorder="1"/>
    <xf numFmtId="166" fontId="19" fillId="0" borderId="0" xfId="3" applyNumberFormat="1" applyFont="1" applyBorder="1"/>
    <xf numFmtId="165" fontId="19" fillId="0" borderId="0" xfId="3" applyNumberFormat="1" applyFont="1" applyBorder="1"/>
    <xf numFmtId="2" fontId="24" fillId="0" borderId="0" xfId="3" applyNumberFormat="1" applyFont="1" applyFill="1" applyBorder="1" applyAlignment="1" applyProtection="1">
      <alignment horizontal="left" wrapText="1"/>
      <protection locked="0"/>
    </xf>
    <xf numFmtId="166" fontId="19" fillId="0" borderId="4" xfId="3" applyNumberFormat="1" applyFont="1" applyBorder="1"/>
    <xf numFmtId="165" fontId="19" fillId="0" borderId="4" xfId="3" applyNumberFormat="1" applyFont="1" applyBorder="1"/>
    <xf numFmtId="165" fontId="19" fillId="0" borderId="0" xfId="0" applyNumberFormat="1" applyFont="1" applyFill="1" applyBorder="1"/>
    <xf numFmtId="165" fontId="19" fillId="0" borderId="5" xfId="0" applyNumberFormat="1" applyFont="1" applyFill="1" applyBorder="1"/>
    <xf numFmtId="0" fontId="26" fillId="0" borderId="0" xfId="0" applyFont="1" applyBorder="1" applyAlignment="1">
      <alignment horizontal="left" vertical="center"/>
    </xf>
    <xf numFmtId="1" fontId="24" fillId="0" borderId="5" xfId="0" applyNumberFormat="1" applyFont="1" applyFill="1" applyBorder="1" applyAlignment="1" applyProtection="1">
      <alignment horizontal="left"/>
      <protection locked="0"/>
    </xf>
    <xf numFmtId="1" fontId="24" fillId="0" borderId="0" xfId="0" applyNumberFormat="1" applyFont="1" applyFill="1" applyBorder="1" applyAlignment="1" applyProtection="1">
      <alignment horizontal="left"/>
      <protection locked="0"/>
    </xf>
    <xf numFmtId="166" fontId="19" fillId="0" borderId="0" xfId="0" applyNumberFormat="1" applyFont="1" applyFill="1" applyBorder="1"/>
    <xf numFmtId="166" fontId="19" fillId="0" borderId="5" xfId="0" applyNumberFormat="1" applyFont="1" applyFill="1" applyBorder="1"/>
    <xf numFmtId="167" fontId="19" fillId="0" borderId="0" xfId="0" applyNumberFormat="1" applyFont="1" applyBorder="1" applyAlignment="1">
      <alignment horizontal="right"/>
    </xf>
    <xf numFmtId="167" fontId="19" fillId="0" borderId="5" xfId="0" applyNumberFormat="1" applyFont="1" applyBorder="1" applyAlignment="1">
      <alignment horizontal="right"/>
    </xf>
    <xf numFmtId="0" fontId="20" fillId="0" borderId="0" xfId="0" applyFont="1" applyBorder="1"/>
    <xf numFmtId="0" fontId="31" fillId="0" borderId="0" xfId="0" applyFont="1" applyBorder="1" applyAlignment="1">
      <alignment horizontal="center"/>
    </xf>
    <xf numFmtId="166" fontId="19" fillId="0" borderId="4" xfId="3" applyNumberFormat="1" applyFont="1" applyBorder="1" applyAlignment="1">
      <alignment horizontal="right"/>
    </xf>
    <xf numFmtId="166" fontId="0" fillId="0" borderId="0" xfId="3" applyNumberFormat="1" applyFont="1"/>
    <xf numFmtId="0" fontId="15" fillId="0" borderId="0" xfId="0" applyFont="1" applyBorder="1" applyAlignment="1">
      <alignment horizontal="center"/>
    </xf>
    <xf numFmtId="165" fontId="19" fillId="0" borderId="0" xfId="0" applyNumberFormat="1" applyFont="1" applyBorder="1"/>
    <xf numFmtId="165" fontId="24" fillId="0" borderId="0" xfId="0" applyNumberFormat="1" applyFont="1" applyFill="1" applyBorder="1" applyAlignment="1" applyProtection="1">
      <alignment horizontal="left" vertical="top"/>
      <protection locked="0"/>
    </xf>
    <xf numFmtId="165" fontId="24" fillId="0" borderId="5" xfId="0" applyNumberFormat="1" applyFont="1" applyFill="1" applyBorder="1" applyAlignment="1" applyProtection="1">
      <alignment horizontal="left" vertical="top"/>
      <protection locked="0"/>
    </xf>
    <xf numFmtId="168" fontId="26" fillId="6" borderId="0" xfId="0" applyNumberFormat="1" applyFont="1" applyFill="1" applyAlignment="1"/>
    <xf numFmtId="166" fontId="21" fillId="0" borderId="0"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8" fontId="21" fillId="0" borderId="0" xfId="12" applyNumberFormat="1" applyFont="1" applyFill="1" applyBorder="1" applyAlignment="1" applyProtection="1">
      <alignment horizontal="left" vertical="center"/>
      <protection locked="0"/>
    </xf>
    <xf numFmtId="168" fontId="21" fillId="0" borderId="5" xfId="12" applyNumberFormat="1" applyFont="1" applyFill="1" applyBorder="1" applyAlignment="1" applyProtection="1">
      <alignment horizontal="left" vertical="center"/>
      <protection locked="0"/>
    </xf>
    <xf numFmtId="166" fontId="21" fillId="6" borderId="0" xfId="3" applyNumberFormat="1" applyFont="1" applyFill="1" applyBorder="1" applyAlignment="1" applyProtection="1">
      <alignment horizontal="right" vertical="center"/>
      <protection locked="0"/>
    </xf>
    <xf numFmtId="0" fontId="13" fillId="0" borderId="0" xfId="0" applyFont="1" applyFill="1" applyAlignment="1">
      <alignment vertical="center"/>
    </xf>
    <xf numFmtId="165" fontId="13" fillId="0" borderId="0" xfId="0" applyNumberFormat="1" applyFont="1" applyFill="1" applyBorder="1" applyAlignment="1" applyProtection="1">
      <alignment horizontal="left" vertical="center"/>
      <protection locked="0"/>
    </xf>
    <xf numFmtId="0" fontId="13" fillId="6" borderId="0" xfId="11" applyFont="1" applyFill="1" applyBorder="1" applyAlignment="1">
      <alignment horizontal="justify" vertical="top" wrapText="1"/>
    </xf>
    <xf numFmtId="2" fontId="0" fillId="0" borderId="0" xfId="0" applyNumberFormat="1"/>
    <xf numFmtId="0" fontId="26" fillId="0" borderId="0" xfId="0" applyFont="1"/>
    <xf numFmtId="0" fontId="34" fillId="0" borderId="5" xfId="0" applyFont="1" applyBorder="1"/>
    <xf numFmtId="0" fontId="20" fillId="0" borderId="0" xfId="0" applyFont="1" applyFill="1" applyBorder="1" applyAlignment="1">
      <alignment horizontal="left"/>
    </xf>
    <xf numFmtId="0" fontId="15" fillId="0" borderId="7" xfId="0" applyFont="1" applyBorder="1" applyAlignment="1">
      <alignment horizontal="left"/>
    </xf>
    <xf numFmtId="167" fontId="19" fillId="0" borderId="7" xfId="0" applyNumberFormat="1" applyFont="1" applyBorder="1" applyAlignment="1">
      <alignment horizontal="right"/>
    </xf>
    <xf numFmtId="166" fontId="19" fillId="0" borderId="7" xfId="3" applyNumberFormat="1" applyFont="1" applyBorder="1"/>
    <xf numFmtId="2" fontId="24" fillId="0" borderId="7" xfId="3" applyNumberFormat="1" applyFont="1" applyFill="1" applyBorder="1" applyAlignment="1" applyProtection="1">
      <alignment horizontal="left" wrapText="1"/>
      <protection locked="0"/>
    </xf>
    <xf numFmtId="0" fontId="0" fillId="0" borderId="7" xfId="0" applyBorder="1"/>
    <xf numFmtId="3" fontId="19" fillId="0" borderId="7" xfId="0" applyNumberFormat="1" applyFont="1" applyBorder="1" applyAlignment="1">
      <alignment horizontal="right"/>
    </xf>
    <xf numFmtId="3" fontId="19" fillId="0" borderId="7" xfId="3" applyNumberFormat="1" applyFont="1" applyBorder="1" applyAlignment="1">
      <alignment horizontal="right"/>
    </xf>
    <xf numFmtId="0" fontId="17" fillId="0" borderId="7" xfId="0" applyFont="1" applyBorder="1"/>
    <xf numFmtId="0" fontId="27" fillId="0" borderId="7" xfId="1" applyFont="1" applyBorder="1"/>
    <xf numFmtId="164" fontId="10" fillId="0" borderId="7" xfId="7" applyFont="1" applyBorder="1"/>
    <xf numFmtId="0" fontId="20" fillId="0" borderId="0" xfId="0" applyFont="1" applyAlignment="1">
      <alignment horizontal="left" vertical="center"/>
    </xf>
    <xf numFmtId="0" fontId="0" fillId="0" borderId="7" xfId="0" applyBorder="1" applyAlignment="1"/>
    <xf numFmtId="0" fontId="31" fillId="0" borderId="7" xfId="0" applyFont="1" applyBorder="1" applyAlignment="1">
      <alignment horizontal="center"/>
    </xf>
    <xf numFmtId="0" fontId="0" fillId="0" borderId="0" xfId="0"/>
    <xf numFmtId="166" fontId="21" fillId="0" borderId="0" xfId="3" applyNumberFormat="1" applyFont="1" applyFill="1" applyBorder="1"/>
    <xf numFmtId="166" fontId="21" fillId="0" borderId="5" xfId="3" applyNumberFormat="1" applyFont="1" applyFill="1" applyBorder="1"/>
    <xf numFmtId="3" fontId="81" fillId="0" borderId="0" xfId="0" applyNumberFormat="1" applyFont="1" applyBorder="1" applyAlignment="1">
      <alignment vertical="center" wrapText="1"/>
    </xf>
    <xf numFmtId="3" fontId="81" fillId="0" borderId="5" xfId="0" applyNumberFormat="1" applyFont="1" applyBorder="1" applyAlignment="1">
      <alignment vertical="center" wrapText="1"/>
    </xf>
    <xf numFmtId="0" fontId="81" fillId="0" borderId="0" xfId="0" applyFont="1" applyAlignment="1">
      <alignment horizontal="right" vertical="center"/>
    </xf>
    <xf numFmtId="3" fontId="81" fillId="0" borderId="0" xfId="0" applyNumberFormat="1" applyFont="1" applyBorder="1" applyAlignment="1">
      <alignment vertical="center"/>
    </xf>
    <xf numFmtId="3" fontId="81" fillId="0" borderId="0" xfId="0" applyNumberFormat="1" applyFont="1" applyAlignment="1">
      <alignment horizontal="right" vertical="center"/>
    </xf>
    <xf numFmtId="0" fontId="81" fillId="0" borderId="5" xfId="0" applyFont="1" applyBorder="1" applyAlignment="1">
      <alignment horizontal="right" vertical="center"/>
    </xf>
    <xf numFmtId="3" fontId="81" fillId="0" borderId="5" xfId="0" applyNumberFormat="1" applyFont="1" applyBorder="1" applyAlignment="1">
      <alignment vertical="center"/>
    </xf>
    <xf numFmtId="3" fontId="81" fillId="0" borderId="5" xfId="0" applyNumberFormat="1" applyFont="1" applyBorder="1" applyAlignment="1">
      <alignment horizontal="right" vertical="center"/>
    </xf>
    <xf numFmtId="0" fontId="0" fillId="0" borderId="0" xfId="0" applyFill="1"/>
    <xf numFmtId="0" fontId="26" fillId="6" borderId="0" xfId="0" applyFont="1" applyFill="1" applyAlignment="1">
      <alignment horizontal="left"/>
    </xf>
    <xf numFmtId="165" fontId="13" fillId="6" borderId="0" xfId="6" applyNumberFormat="1" applyFont="1" applyFill="1" applyBorder="1" applyAlignment="1" applyProtection="1">
      <alignment horizontal="left" vertical="center"/>
      <protection locked="0"/>
    </xf>
    <xf numFmtId="0" fontId="14" fillId="0" borderId="7" xfId="0" applyFont="1" applyBorder="1" applyAlignment="1">
      <alignment vertical="center" wrapText="1"/>
    </xf>
    <xf numFmtId="0" fontId="79" fillId="0" borderId="7" xfId="0" applyFont="1" applyFill="1" applyBorder="1" applyAlignment="1">
      <alignment vertical="center"/>
    </xf>
    <xf numFmtId="0" fontId="82" fillId="0" borderId="5" xfId="0" applyFont="1" applyBorder="1"/>
    <xf numFmtId="0" fontId="82" fillId="0" borderId="0" xfId="0" applyFont="1" applyBorder="1"/>
    <xf numFmtId="0" fontId="82" fillId="0" borderId="7" xfId="0" applyFont="1" applyBorder="1"/>
    <xf numFmtId="0" fontId="82" fillId="0" borderId="0" xfId="0" applyFont="1"/>
    <xf numFmtId="0" fontId="79" fillId="0" borderId="0" xfId="0" applyFont="1"/>
    <xf numFmtId="164" fontId="79" fillId="0" borderId="7" xfId="7" applyFont="1" applyBorder="1"/>
    <xf numFmtId="1" fontId="79" fillId="0" borderId="0" xfId="0" applyNumberFormat="1" applyFont="1" applyFill="1" applyBorder="1" applyAlignment="1" applyProtection="1">
      <alignment horizontal="left" wrapText="1"/>
      <protection locked="0"/>
    </xf>
    <xf numFmtId="1" fontId="79" fillId="0" borderId="7" xfId="0" applyNumberFormat="1" applyFont="1" applyFill="1" applyBorder="1" applyAlignment="1" applyProtection="1">
      <alignment horizontal="left" wrapText="1"/>
      <protection locked="0"/>
    </xf>
    <xf numFmtId="0" fontId="82" fillId="0" borderId="7" xfId="0" applyFont="1" applyBorder="1" applyAlignment="1"/>
    <xf numFmtId="0" fontId="82" fillId="0" borderId="5" xfId="0" applyFont="1" applyBorder="1" applyAlignment="1"/>
    <xf numFmtId="0" fontId="15" fillId="0" borderId="6" xfId="0" applyFont="1" applyBorder="1" applyAlignment="1">
      <alignment wrapText="1"/>
    </xf>
    <xf numFmtId="0" fontId="83" fillId="6" borderId="0" xfId="0" applyFont="1" applyFill="1" applyBorder="1" applyAlignment="1">
      <alignment horizontal="left" vertical="center" wrapText="1"/>
    </xf>
    <xf numFmtId="3" fontId="84" fillId="6" borderId="0" xfId="0" applyNumberFormat="1" applyFont="1" applyFill="1" applyBorder="1" applyAlignment="1">
      <alignment horizontal="right" vertical="center"/>
    </xf>
    <xf numFmtId="166" fontId="19" fillId="0" borderId="0" xfId="3" applyNumberFormat="1" applyFont="1" applyFill="1" applyBorder="1"/>
    <xf numFmtId="0" fontId="83" fillId="6" borderId="7" xfId="0" applyFont="1" applyFill="1" applyBorder="1" applyAlignment="1">
      <alignment horizontal="left" vertical="center" wrapText="1"/>
    </xf>
    <xf numFmtId="3" fontId="84" fillId="6" borderId="7" xfId="0" applyNumberFormat="1" applyFont="1" applyFill="1" applyBorder="1" applyAlignment="1">
      <alignment horizontal="right" vertical="center"/>
    </xf>
    <xf numFmtId="165" fontId="19" fillId="0" borderId="7" xfId="3" applyNumberFormat="1" applyFont="1" applyBorder="1"/>
    <xf numFmtId="166" fontId="0" fillId="0" borderId="0" xfId="3" applyNumberFormat="1" applyFont="1" applyFill="1"/>
    <xf numFmtId="0" fontId="79" fillId="0" borderId="5" xfId="0" applyFont="1" applyFill="1" applyBorder="1"/>
    <xf numFmtId="49" fontId="24" fillId="0" borderId="5" xfId="0" applyNumberFormat="1" applyFont="1" applyFill="1" applyBorder="1" applyAlignment="1">
      <alignment horizontal="center" vertical="center" wrapText="1"/>
    </xf>
    <xf numFmtId="165" fontId="12" fillId="6" borderId="0" xfId="0" applyNumberFormat="1" applyFont="1" applyFill="1" applyBorder="1" applyAlignment="1" applyProtection="1">
      <alignment vertical="center"/>
      <protection locked="0"/>
    </xf>
    <xf numFmtId="165" fontId="24" fillId="0" borderId="3" xfId="0" applyNumberFormat="1" applyFont="1" applyFill="1" applyBorder="1" applyAlignment="1">
      <alignment horizontal="center" vertical="center" wrapText="1"/>
    </xf>
    <xf numFmtId="165" fontId="24" fillId="0" borderId="5" xfId="0" applyNumberFormat="1" applyFont="1" applyFill="1" applyBorder="1" applyAlignment="1">
      <alignment horizontal="right" vertical="center" wrapText="1"/>
    </xf>
    <xf numFmtId="0" fontId="24" fillId="0" borderId="5" xfId="0" applyNumberFormat="1" applyFont="1" applyFill="1" applyBorder="1" applyAlignment="1">
      <alignment horizontal="center" vertical="center" wrapText="1"/>
    </xf>
    <xf numFmtId="0" fontId="19" fillId="0" borderId="0" xfId="0" applyNumberFormat="1" applyFont="1" applyBorder="1" applyAlignment="1">
      <alignment horizontal="right"/>
    </xf>
    <xf numFmtId="0" fontId="19" fillId="0" borderId="5" xfId="0" applyNumberFormat="1" applyFont="1" applyBorder="1" applyAlignment="1">
      <alignment horizontal="right"/>
    </xf>
    <xf numFmtId="166" fontId="21" fillId="0" borderId="7" xfId="3" applyNumberFormat="1" applyFont="1" applyFill="1" applyBorder="1"/>
    <xf numFmtId="0" fontId="85" fillId="0" borderId="0" xfId="0" applyFont="1" applyAlignment="1">
      <alignment horizontal="left" vertical="center"/>
    </xf>
    <xf numFmtId="0" fontId="86" fillId="0" borderId="0" xfId="0" applyFont="1"/>
    <xf numFmtId="0" fontId="17" fillId="0" borderId="0" xfId="0" applyFont="1" applyAlignment="1"/>
    <xf numFmtId="0" fontId="87" fillId="0" borderId="0" xfId="0" applyFont="1" applyFill="1" applyAlignment="1">
      <alignment horizontal="left"/>
    </xf>
    <xf numFmtId="0" fontId="27" fillId="0" borderId="0" xfId="1" applyFont="1" applyFill="1"/>
    <xf numFmtId="0" fontId="27" fillId="0" borderId="0" xfId="1" applyFont="1" applyAlignment="1">
      <alignment horizontal="left" indent="2"/>
    </xf>
    <xf numFmtId="0" fontId="27" fillId="0" borderId="0" xfId="1" quotePrefix="1" applyFont="1" applyAlignment="1">
      <alignment horizontal="left" indent="2"/>
    </xf>
    <xf numFmtId="0" fontId="27" fillId="0" borderId="0" xfId="1" quotePrefix="1" applyFont="1" applyFill="1"/>
    <xf numFmtId="0" fontId="17" fillId="0" borderId="0" xfId="0" applyFont="1" applyFill="1"/>
    <xf numFmtId="0" fontId="27" fillId="0" borderId="0" xfId="1" applyFont="1"/>
    <xf numFmtId="0" fontId="13" fillId="6" borderId="0" xfId="11" applyFont="1" applyFill="1" applyBorder="1" applyAlignment="1">
      <alignment vertical="center"/>
    </xf>
    <xf numFmtId="0" fontId="19" fillId="0" borderId="0" xfId="0" applyFont="1" applyBorder="1" applyAlignment="1">
      <alignment horizontal="left"/>
    </xf>
    <xf numFmtId="0" fontId="19" fillId="0" borderId="5" xfId="0" applyFont="1" applyBorder="1" applyAlignment="1">
      <alignment horizontal="left"/>
    </xf>
    <xf numFmtId="0" fontId="89" fillId="0" borderId="0" xfId="0" applyFont="1" applyAlignment="1">
      <alignment vertical="center"/>
    </xf>
    <xf numFmtId="0" fontId="88" fillId="0" borderId="0" xfId="0" applyFont="1" applyFill="1" applyAlignment="1">
      <alignment vertical="center"/>
    </xf>
    <xf numFmtId="0" fontId="90" fillId="0" borderId="0" xfId="0" applyFont="1" applyAlignment="1">
      <alignment vertical="center"/>
    </xf>
    <xf numFmtId="0" fontId="88" fillId="0" borderId="0" xfId="0" applyFont="1" applyFill="1" applyAlignment="1">
      <alignment horizontal="left" vertical="center"/>
    </xf>
    <xf numFmtId="0" fontId="24" fillId="0" borderId="5" xfId="0" applyFont="1" applyFill="1" applyBorder="1" applyAlignment="1">
      <alignment horizontal="left" vertical="center" wrapText="1"/>
    </xf>
    <xf numFmtId="168" fontId="16" fillId="0" borderId="0" xfId="12" applyNumberFormat="1" applyFont="1" applyAlignment="1">
      <alignment horizontal="right" vertical="center"/>
    </xf>
    <xf numFmtId="168" fontId="16" fillId="0" borderId="7" xfId="12" applyNumberFormat="1" applyFont="1" applyBorder="1" applyAlignment="1">
      <alignment horizontal="right" vertical="center"/>
    </xf>
    <xf numFmtId="0" fontId="21" fillId="0" borderId="0" xfId="0" applyFont="1" applyFill="1" applyBorder="1" applyAlignment="1">
      <alignment horizontal="right" vertical="center"/>
    </xf>
    <xf numFmtId="0" fontId="21" fillId="0" borderId="5" xfId="0" applyFont="1" applyFill="1" applyBorder="1" applyAlignment="1">
      <alignment horizontal="right" vertical="center"/>
    </xf>
    <xf numFmtId="0" fontId="26" fillId="0" borderId="0" xfId="0" applyFont="1" applyAlignment="1">
      <alignment wrapText="1"/>
    </xf>
    <xf numFmtId="0" fontId="15" fillId="0" borderId="3" xfId="0" applyFont="1" applyBorder="1" applyAlignment="1">
      <alignment horizontal="left"/>
    </xf>
    <xf numFmtId="165" fontId="21" fillId="0" borderId="0" xfId="0" applyNumberFormat="1" applyFont="1" applyFill="1" applyBorder="1" applyAlignment="1" applyProtection="1">
      <alignment horizontal="left" vertical="top" wrapText="1" indent="1"/>
      <protection locked="0"/>
    </xf>
    <xf numFmtId="166" fontId="21" fillId="0" borderId="0" xfId="0" applyNumberFormat="1" applyFont="1" applyFill="1" applyBorder="1" applyAlignment="1">
      <alignment horizontal="center" wrapText="1"/>
    </xf>
    <xf numFmtId="166" fontId="21" fillId="0" borderId="5" xfId="0" applyNumberFormat="1" applyFont="1" applyFill="1" applyBorder="1" applyAlignment="1">
      <alignment horizontal="center" wrapText="1"/>
    </xf>
    <xf numFmtId="166" fontId="21" fillId="0" borderId="0" xfId="3" applyNumberFormat="1" applyFont="1" applyFill="1" applyBorder="1" applyAlignment="1" applyProtection="1">
      <alignment horizontal="center" wrapText="1"/>
      <protection locked="0"/>
    </xf>
    <xf numFmtId="165" fontId="21" fillId="0" borderId="0" xfId="0" applyNumberFormat="1" applyFont="1" applyFill="1" applyBorder="1" applyAlignment="1" applyProtection="1">
      <alignment horizontal="left" vertical="center" indent="1"/>
      <protection locked="0"/>
    </xf>
    <xf numFmtId="166" fontId="21" fillId="0" borderId="0" xfId="3" applyNumberFormat="1" applyFont="1" applyFill="1" applyBorder="1" applyAlignment="1" applyProtection="1">
      <alignment horizontal="center" vertical="center" wrapText="1"/>
      <protection locked="0"/>
    </xf>
    <xf numFmtId="166" fontId="21" fillId="0" borderId="0" xfId="3" applyNumberFormat="1" applyFont="1" applyFill="1" applyBorder="1" applyAlignment="1">
      <alignment horizontal="center" wrapText="1"/>
    </xf>
    <xf numFmtId="166" fontId="21" fillId="0" borderId="5" xfId="3" applyNumberFormat="1" applyFont="1" applyFill="1" applyBorder="1" applyAlignment="1">
      <alignment horizontal="center" wrapText="1"/>
    </xf>
    <xf numFmtId="1" fontId="20" fillId="6" borderId="0" xfId="0" applyNumberFormat="1" applyFont="1" applyFill="1" applyAlignment="1" applyProtection="1">
      <alignment horizontal="left" wrapText="1"/>
      <protection locked="0"/>
    </xf>
    <xf numFmtId="0" fontId="26" fillId="0" borderId="0" xfId="0" applyFont="1" applyAlignment="1">
      <alignment horizontal="left" wrapText="1"/>
    </xf>
    <xf numFmtId="0" fontId="20" fillId="6" borderId="0" xfId="0" applyFont="1" applyFill="1" applyBorder="1" applyAlignment="1">
      <alignment horizontal="left" wrapText="1"/>
    </xf>
    <xf numFmtId="0" fontId="15" fillId="0" borderId="3" xfId="0" applyFont="1" applyBorder="1" applyAlignment="1">
      <alignment horizontal="center"/>
    </xf>
    <xf numFmtId="0" fontId="15" fillId="0" borderId="5" xfId="0" applyFont="1" applyBorder="1" applyAlignment="1">
      <alignment horizontal="center"/>
    </xf>
    <xf numFmtId="49" fontId="24" fillId="0" borderId="3" xfId="3" applyNumberFormat="1" applyFont="1" applyFill="1" applyBorder="1" applyAlignment="1" applyProtection="1">
      <alignment horizontal="center" wrapText="1"/>
      <protection locked="0"/>
    </xf>
    <xf numFmtId="0" fontId="15" fillId="0" borderId="4" xfId="0" applyFont="1" applyBorder="1" applyAlignment="1">
      <alignment horizontal="left" wrapText="1"/>
    </xf>
    <xf numFmtId="0" fontId="15" fillId="0" borderId="5" xfId="0" applyFont="1" applyBorder="1" applyAlignment="1">
      <alignment horizontal="left" wrapText="1"/>
    </xf>
    <xf numFmtId="0" fontId="20" fillId="0" borderId="0" xfId="0" applyFont="1" applyBorder="1" applyAlignment="1">
      <alignment horizontal="center" wrapText="1"/>
    </xf>
    <xf numFmtId="0" fontId="26" fillId="0" borderId="0" xfId="0" applyFont="1" applyAlignment="1">
      <alignment horizontal="left" vertical="center" wrapText="1"/>
    </xf>
    <xf numFmtId="165" fontId="24" fillId="0" borderId="3" xfId="0" applyNumberFormat="1" applyFont="1" applyFill="1" applyBorder="1" applyAlignment="1">
      <alignment horizontal="center" vertical="center" wrapText="1"/>
    </xf>
    <xf numFmtId="165" fontId="13" fillId="6" borderId="4" xfId="6" applyNumberFormat="1" applyFont="1" applyFill="1" applyBorder="1" applyAlignment="1" applyProtection="1">
      <alignment horizontal="left" vertical="top"/>
      <protection locked="0"/>
    </xf>
    <xf numFmtId="165" fontId="13" fillId="6" borderId="0" xfId="6" applyNumberFormat="1" applyFont="1" applyFill="1" applyBorder="1" applyAlignment="1" applyProtection="1">
      <alignment horizontal="left" vertical="top"/>
      <protection locked="0"/>
    </xf>
    <xf numFmtId="0" fontId="26" fillId="6" borderId="0" xfId="0" applyFont="1" applyFill="1" applyAlignment="1">
      <alignment horizontal="left"/>
    </xf>
    <xf numFmtId="165" fontId="13" fillId="6" borderId="0" xfId="6" applyNumberFormat="1" applyFont="1" applyFill="1" applyBorder="1" applyAlignment="1" applyProtection="1">
      <alignment horizontal="left" vertical="center"/>
      <protection locked="0"/>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cellXfs>
  <cellStyles count="1424">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3" xfId="852" xr:uid="{EF69EBEC-9106-4CFC-8068-6E5A2C0BC9DE}"/>
    <cellStyle name="Comma 3" xfId="853" xr:uid="{C18440A1-AD08-4B9F-9D8E-A5FAA2244913}"/>
    <cellStyle name="Comma 4" xfId="1360" xr:uid="{D3C3349E-BF0D-4785-ABFD-E077EA2C66C6}"/>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4"/>
  <sheetViews>
    <sheetView showGridLines="0" tabSelected="1" zoomScaleNormal="100" zoomScaleSheetLayoutView="100" workbookViewId="0"/>
  </sheetViews>
  <sheetFormatPr defaultRowHeight="15"/>
  <cols>
    <col min="1" max="1" width="9.140625" style="166"/>
    <col min="2" max="2" width="14.140625" style="36" customWidth="1"/>
    <col min="3" max="3" width="164.7109375" style="36" bestFit="1" customWidth="1"/>
  </cols>
  <sheetData>
    <row r="1" spans="2:3" ht="20.25">
      <c r="B1" s="210" t="s">
        <v>1</v>
      </c>
    </row>
    <row r="2" spans="2:3" ht="15.75">
      <c r="B2" s="2"/>
      <c r="C2" s="211"/>
    </row>
    <row r="3" spans="2:3" ht="18.75">
      <c r="B3" s="212" t="s">
        <v>2</v>
      </c>
      <c r="C3" s="211"/>
    </row>
    <row r="4" spans="2:3" s="222" customFormat="1" ht="24.95" customHeight="1">
      <c r="B4" s="223" t="s">
        <v>228</v>
      </c>
      <c r="C4" s="224"/>
    </row>
    <row r="5" spans="2:3">
      <c r="B5" s="213" t="s">
        <v>9</v>
      </c>
      <c r="C5" s="36" t="s">
        <v>10</v>
      </c>
    </row>
    <row r="6" spans="2:3">
      <c r="B6" s="213" t="s">
        <v>11</v>
      </c>
      <c r="C6" s="36" t="s">
        <v>12</v>
      </c>
    </row>
    <row r="7" spans="2:3">
      <c r="B7" s="213" t="s">
        <v>13</v>
      </c>
      <c r="C7" s="36" t="s">
        <v>14</v>
      </c>
    </row>
    <row r="8" spans="2:3" ht="14.25" customHeight="1">
      <c r="B8" s="214"/>
      <c r="C8" s="211"/>
    </row>
    <row r="9" spans="2:3" ht="18.75">
      <c r="B9" s="212" t="s">
        <v>3</v>
      </c>
      <c r="C9" s="211"/>
    </row>
    <row r="10" spans="2:3" s="222" customFormat="1" ht="24.95" customHeight="1">
      <c r="B10" s="223" t="s">
        <v>4</v>
      </c>
      <c r="C10" s="224"/>
    </row>
    <row r="11" spans="2:3">
      <c r="B11" s="213" t="s">
        <v>15</v>
      </c>
      <c r="C11" s="36" t="s">
        <v>57</v>
      </c>
    </row>
    <row r="12" spans="2:3" s="222" customFormat="1" ht="24.95" customHeight="1">
      <c r="B12" s="225" t="s">
        <v>229</v>
      </c>
      <c r="C12" s="224"/>
    </row>
    <row r="13" spans="2:3">
      <c r="B13" s="213" t="s">
        <v>16</v>
      </c>
      <c r="C13" s="36" t="s">
        <v>17</v>
      </c>
    </row>
    <row r="14" spans="2:3">
      <c r="B14" s="213" t="s">
        <v>18</v>
      </c>
      <c r="C14" s="36" t="s">
        <v>19</v>
      </c>
    </row>
    <row r="15" spans="2:3">
      <c r="B15" s="213" t="s">
        <v>20</v>
      </c>
      <c r="C15" s="36" t="s">
        <v>230</v>
      </c>
    </row>
    <row r="16" spans="2:3">
      <c r="B16" s="213" t="s">
        <v>21</v>
      </c>
      <c r="C16" s="36" t="s">
        <v>22</v>
      </c>
    </row>
    <row r="17" spans="2:3">
      <c r="B17" s="213" t="s">
        <v>23</v>
      </c>
      <c r="C17" s="36" t="s">
        <v>24</v>
      </c>
    </row>
    <row r="18" spans="2:3">
      <c r="B18" s="213" t="s">
        <v>25</v>
      </c>
      <c r="C18" s="36" t="s">
        <v>26</v>
      </c>
    </row>
    <row r="19" spans="2:3">
      <c r="B19" s="213" t="s">
        <v>27</v>
      </c>
      <c r="C19" s="36" t="s">
        <v>28</v>
      </c>
    </row>
    <row r="20" spans="2:3">
      <c r="B20" s="215"/>
      <c r="C20" s="211"/>
    </row>
    <row r="21" spans="2:3" ht="18.75">
      <c r="B21" s="212" t="s">
        <v>5</v>
      </c>
      <c r="C21" s="211"/>
    </row>
    <row r="22" spans="2:3" s="222" customFormat="1" ht="24.95" customHeight="1">
      <c r="B22" s="225" t="s">
        <v>6</v>
      </c>
      <c r="C22" s="224"/>
    </row>
    <row r="23" spans="2:3" ht="14.25" customHeight="1">
      <c r="B23" s="216" t="s">
        <v>29</v>
      </c>
      <c r="C23" s="36" t="s">
        <v>30</v>
      </c>
    </row>
    <row r="24" spans="2:3" ht="14.25" customHeight="1">
      <c r="B24" s="213" t="s">
        <v>31</v>
      </c>
      <c r="C24" s="36" t="s">
        <v>32</v>
      </c>
    </row>
    <row r="25" spans="2:3">
      <c r="B25" s="213" t="s">
        <v>33</v>
      </c>
      <c r="C25" s="36" t="s">
        <v>34</v>
      </c>
    </row>
    <row r="26" spans="2:3">
      <c r="B26" s="215"/>
      <c r="C26" s="211"/>
    </row>
    <row r="27" spans="2:3" ht="18.75">
      <c r="B27" s="212" t="s">
        <v>7</v>
      </c>
      <c r="C27" s="211"/>
    </row>
    <row r="28" spans="2:3" s="222" customFormat="1" ht="24.95" customHeight="1">
      <c r="B28" s="225" t="s">
        <v>8</v>
      </c>
      <c r="C28" s="224"/>
    </row>
    <row r="29" spans="2:3">
      <c r="B29" s="213" t="s">
        <v>35</v>
      </c>
      <c r="C29" s="36" t="s">
        <v>36</v>
      </c>
    </row>
    <row r="30" spans="2:3">
      <c r="B30" s="213" t="s">
        <v>37</v>
      </c>
      <c r="C30" s="36" t="s">
        <v>38</v>
      </c>
    </row>
    <row r="31" spans="2:3">
      <c r="B31" s="213" t="s">
        <v>39</v>
      </c>
      <c r="C31" s="217" t="s">
        <v>40</v>
      </c>
    </row>
    <row r="32" spans="2:3">
      <c r="B32" s="216" t="s">
        <v>41</v>
      </c>
      <c r="C32" s="36" t="s">
        <v>189</v>
      </c>
    </row>
    <row r="33" spans="2:3">
      <c r="B33" s="213" t="s">
        <v>42</v>
      </c>
      <c r="C33" s="36" t="s">
        <v>43</v>
      </c>
    </row>
    <row r="34" spans="2:3">
      <c r="B34" s="218" t="s">
        <v>136</v>
      </c>
      <c r="C34" s="36" t="s">
        <v>137</v>
      </c>
    </row>
  </sheetData>
  <hyperlinks>
    <hyperlink ref="B5" location="'4.1.1'!A1" display="Measure 4.1.1" xr:uid="{95A5711D-416B-4DD2-80B3-CDC11111FA88}"/>
    <hyperlink ref="B6" location="'4.1.2'!A1" display="Measure 4.1.2" xr:uid="{68D3B099-B341-4E7E-B0EE-A38FED457056}"/>
    <hyperlink ref="B7" location="'4.1.3'!A1" display="Measure 4.1.3" xr:uid="{595E893E-F39F-4C34-A33F-34CCCC86330A}"/>
    <hyperlink ref="B11" location="'5.1.1'!A1" display="Measure 5.1.1" xr:uid="{9F3457F7-DFB2-4D91-A03C-E928BD39E0A0}"/>
    <hyperlink ref="B13" location="'5.2.1'!A1" display="Measure 5.2.1" xr:uid="{476B726D-6CB5-49B4-82FE-6020F0B1B775}"/>
    <hyperlink ref="B14" location="'5.2.2'!A1" display="Measure 5.2.2" xr:uid="{83AC0EAB-A02E-40A7-BDD0-0C93C2362476}"/>
    <hyperlink ref="B15" location="'5.2.3'!A1" display="Measure 5.2.3" xr:uid="{57621B68-47F1-4A40-8D4A-711CB9E962FB}"/>
    <hyperlink ref="B16" location="'5.2.4'!A1" display="Measure 5.2.4" xr:uid="{DFA183EF-0047-438E-90FF-4913A9AE190F}"/>
    <hyperlink ref="B17" location="'5.2.5'!A1" display="Measure 5.2.5" xr:uid="{4164ACC9-33AE-4108-A7A7-81D8A0F0CC6F}"/>
    <hyperlink ref="B18" location="'5.2.6'!A1" display="Measure 5.2.6" xr:uid="{B44608AC-5D19-4C0B-88D9-A22341C553F0}"/>
    <hyperlink ref="B19" location="'5.2.7'!A1" display="Measure 5.2.7" xr:uid="{BBBB5979-4999-4FA4-9049-CC4CFC74BFD5}"/>
    <hyperlink ref="B23" location="'6.1.1'!A1" display="Measure 6.1.1" xr:uid="{B9FFE871-DEC2-4A19-9C57-EA55D03607D1}"/>
    <hyperlink ref="B24" location="'6.1.2'!A1" display="Measure 6.1.2" xr:uid="{18300B5D-3B5C-46EC-AFE7-147FE14EA2B0}"/>
    <hyperlink ref="B25" location="'6.1.3'!A1" display="Measure 6.1.3" xr:uid="{83B153B4-A71E-4533-8CD5-5283C150615A}"/>
    <hyperlink ref="B29" location="'7.1.1'!A1" display="Measure 7.1.1" xr:uid="{2D2EE6D5-B269-4109-B7E9-1211E0E3DA2C}"/>
    <hyperlink ref="B30" location="'7.1.2'!A1" display="Measure 7.1.2" xr:uid="{C28E89E3-216D-419A-BBC8-BD9CDF6DAE99}"/>
    <hyperlink ref="B31" location="'7.1.3'!A1" display="Measure 7.1.3" xr:uid="{B8A2EDB0-8D84-4656-9915-7627FE99A273}"/>
    <hyperlink ref="B32" location="'7.1.4'!A1" display="Measure 7.1.4" xr:uid="{A3A1EC98-F03D-4A1B-B290-0198DB29E5A1}"/>
    <hyperlink ref="B33" location="'7.1.5'!A1" display="Measure 7.1.5" xr:uid="{5218EC89-6004-4390-913B-0F1E5439AB50}"/>
    <hyperlink ref="B34" location="'7.1.6'!A1" display="Measure 7.1.6" xr:uid="{05C9C99D-05BB-4B79-95EA-BC905EAD782A}"/>
  </hyperlinks>
  <pageMargins left="0.7" right="0.7" top="0.75" bottom="0.75" header="0.3" footer="0.3"/>
  <pageSetup paperSize="9" scale="68"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J19"/>
  <sheetViews>
    <sheetView showGridLines="0" zoomScaleNormal="100" zoomScaleSheetLayoutView="175" workbookViewId="0">
      <selection activeCell="H8" sqref="H8"/>
    </sheetView>
  </sheetViews>
  <sheetFormatPr defaultRowHeight="15"/>
  <cols>
    <col min="1" max="1" width="6.42578125" customWidth="1"/>
    <col min="2" max="2" width="16.140625" customWidth="1"/>
    <col min="3" max="3" width="18.140625" customWidth="1"/>
    <col min="4" max="4" width="20" customWidth="1"/>
    <col min="5" max="5" width="22" customWidth="1"/>
    <col min="8" max="8" width="14.42578125" customWidth="1"/>
  </cols>
  <sheetData>
    <row r="1" spans="1:10" ht="15.75" thickBot="1">
      <c r="A1" s="3" t="s">
        <v>0</v>
      </c>
      <c r="B1" s="184" t="s">
        <v>180</v>
      </c>
      <c r="C1" s="157"/>
      <c r="D1" s="157"/>
      <c r="E1" s="157"/>
      <c r="J1" s="3"/>
    </row>
    <row r="2" spans="1:10" ht="61.5" thickBot="1">
      <c r="B2" s="156" t="s">
        <v>172</v>
      </c>
      <c r="C2" s="156" t="s">
        <v>233</v>
      </c>
      <c r="D2" s="156" t="s">
        <v>181</v>
      </c>
      <c r="E2" s="156" t="s">
        <v>176</v>
      </c>
    </row>
    <row r="3" spans="1:10">
      <c r="B3" s="69" t="s">
        <v>173</v>
      </c>
      <c r="C3" s="130">
        <v>114.3</v>
      </c>
      <c r="D3" s="130">
        <v>16562.099999999999</v>
      </c>
      <c r="E3" s="55">
        <f>C3/D3</f>
        <v>6.9012987483471301E-3</v>
      </c>
    </row>
    <row r="4" spans="1:10">
      <c r="B4" s="69" t="s">
        <v>174</v>
      </c>
      <c r="C4" s="130">
        <v>65.900000000000006</v>
      </c>
      <c r="D4" s="130">
        <v>42686.8</v>
      </c>
      <c r="E4" s="55">
        <f t="shared" ref="E4:E6" si="0">C4/D4</f>
        <v>1.5438027680688175E-3</v>
      </c>
    </row>
    <row r="5" spans="1:10">
      <c r="B5" s="69" t="s">
        <v>175</v>
      </c>
      <c r="C5" s="130">
        <v>9</v>
      </c>
      <c r="D5" s="130">
        <v>3248.5</v>
      </c>
      <c r="E5" s="55">
        <f t="shared" si="0"/>
        <v>2.7705094659073418E-3</v>
      </c>
    </row>
    <row r="6" spans="1:10" ht="15.75" thickBot="1">
      <c r="B6" s="153" t="s">
        <v>83</v>
      </c>
      <c r="C6" s="154">
        <v>189.2</v>
      </c>
      <c r="D6" s="154">
        <v>62497.4</v>
      </c>
      <c r="E6" s="155">
        <f t="shared" si="0"/>
        <v>3.027325936758969E-3</v>
      </c>
    </row>
    <row r="7" spans="1:10">
      <c r="B7" s="152" t="s">
        <v>193</v>
      </c>
    </row>
    <row r="8" spans="1:10">
      <c r="B8" s="152" t="s">
        <v>177</v>
      </c>
    </row>
    <row r="9" spans="1:10">
      <c r="B9" s="152" t="s">
        <v>178</v>
      </c>
    </row>
    <row r="11" spans="1:10" ht="15.75" thickBot="1">
      <c r="B11" s="184" t="s">
        <v>179</v>
      </c>
      <c r="C11" s="160"/>
      <c r="D11" s="160"/>
      <c r="E11" s="161"/>
      <c r="F11" s="160"/>
    </row>
    <row r="12" spans="1:10" ht="25.5" thickBot="1">
      <c r="B12" s="156" t="s">
        <v>44</v>
      </c>
      <c r="C12" s="156" t="s">
        <v>51</v>
      </c>
      <c r="D12" s="156" t="s">
        <v>106</v>
      </c>
      <c r="E12" s="156" t="s">
        <v>78</v>
      </c>
      <c r="F12" s="156" t="s">
        <v>45</v>
      </c>
    </row>
    <row r="13" spans="1:10">
      <c r="B13" s="69">
        <v>2006</v>
      </c>
      <c r="C13" s="72">
        <v>612</v>
      </c>
      <c r="D13" s="73">
        <v>172874</v>
      </c>
      <c r="E13" s="73">
        <v>936</v>
      </c>
      <c r="F13" s="55">
        <f>C13/SUM(D13:E13)</f>
        <v>3.5210862435993326E-3</v>
      </c>
    </row>
    <row r="14" spans="1:10">
      <c r="B14" s="69">
        <v>2011</v>
      </c>
      <c r="C14" s="72">
        <v>888</v>
      </c>
      <c r="D14" s="73">
        <v>200447</v>
      </c>
      <c r="E14" s="73">
        <v>983</v>
      </c>
      <c r="F14" s="55">
        <f t="shared" ref="F14:F15" si="1">C14/SUM(D14:E14)</f>
        <v>4.4084793724867202E-3</v>
      </c>
    </row>
    <row r="15" spans="1:10" ht="15.75" thickBot="1">
      <c r="B15" s="153">
        <v>2016</v>
      </c>
      <c r="C15" s="158">
        <v>1243</v>
      </c>
      <c r="D15" s="159">
        <v>234021</v>
      </c>
      <c r="E15" s="159">
        <v>1013</v>
      </c>
      <c r="F15" s="155">
        <f t="shared" si="1"/>
        <v>5.2885965434788162E-3</v>
      </c>
    </row>
    <row r="16" spans="1:10">
      <c r="B16" s="75" t="s">
        <v>215</v>
      </c>
      <c r="C16" s="36"/>
      <c r="D16" s="36"/>
      <c r="E16" s="36"/>
      <c r="F16" s="36"/>
    </row>
    <row r="17" spans="2:6">
      <c r="B17" s="49" t="s">
        <v>192</v>
      </c>
      <c r="C17" s="36"/>
      <c r="D17" s="36"/>
      <c r="E17" s="36"/>
      <c r="F17" s="36"/>
    </row>
    <row r="18" spans="2:6">
      <c r="B18" s="49" t="s">
        <v>191</v>
      </c>
    </row>
    <row r="19" spans="2:6">
      <c r="B19" s="209" t="s">
        <v>223</v>
      </c>
    </row>
  </sheetData>
  <hyperlinks>
    <hyperlink ref="A1" location="Index!A1" display="Index" xr:uid="{2664A76F-ECE0-4F02-9600-87F012FCBA6F}"/>
  </hyperlinks>
  <pageMargins left="0.7" right="0.7" top="0.75" bottom="0.75" header="0.3" footer="0.3"/>
  <pageSetup paperSize="9" orientation="landscape" r:id="rId1"/>
  <headerFooter>
    <oddFooter>&amp;L&amp;1#&amp;"Arial"&amp;11&amp;KA80000PROTECTED: CABINET-IN-CONFIDENCE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23"/>
  <sheetViews>
    <sheetView showGridLines="0" zoomScaleNormal="100" zoomScaleSheetLayoutView="205" workbookViewId="0">
      <selection activeCell="C36" sqref="C36"/>
    </sheetView>
  </sheetViews>
  <sheetFormatPr defaultRowHeight="15"/>
  <cols>
    <col min="2" max="2" width="10" customWidth="1"/>
    <col min="3" max="3" width="19.85546875" bestFit="1" customWidth="1"/>
    <col min="7" max="7" width="10.7109375" customWidth="1"/>
  </cols>
  <sheetData>
    <row r="1" spans="1:13">
      <c r="A1" s="3" t="s">
        <v>0</v>
      </c>
      <c r="B1" s="185" t="s">
        <v>212</v>
      </c>
      <c r="G1" s="3"/>
      <c r="M1" s="3"/>
    </row>
    <row r="2" spans="1:13" ht="24.75">
      <c r="B2" s="67" t="s">
        <v>44</v>
      </c>
      <c r="C2" s="67" t="s">
        <v>79</v>
      </c>
    </row>
    <row r="3" spans="1:13">
      <c r="B3" s="69">
        <v>2008</v>
      </c>
      <c r="C3" s="72">
        <v>7</v>
      </c>
    </row>
    <row r="4" spans="1:13">
      <c r="B4" s="69">
        <v>2009</v>
      </c>
      <c r="C4" s="72">
        <v>5</v>
      </c>
    </row>
    <row r="5" spans="1:13">
      <c r="B5" s="69">
        <v>2010</v>
      </c>
      <c r="C5" s="206">
        <v>1</v>
      </c>
    </row>
    <row r="6" spans="1:13">
      <c r="B6" s="69">
        <v>2011</v>
      </c>
      <c r="C6" s="206">
        <v>1</v>
      </c>
    </row>
    <row r="7" spans="1:13">
      <c r="B7" s="69">
        <v>2012</v>
      </c>
      <c r="C7" s="206">
        <v>6</v>
      </c>
    </row>
    <row r="8" spans="1:13">
      <c r="B8" s="69">
        <v>2013</v>
      </c>
      <c r="C8" s="206">
        <v>8</v>
      </c>
    </row>
    <row r="9" spans="1:13">
      <c r="B9" s="69">
        <v>2014</v>
      </c>
      <c r="C9" s="206">
        <v>7</v>
      </c>
    </row>
    <row r="10" spans="1:13">
      <c r="B10" s="69">
        <v>2015</v>
      </c>
      <c r="C10" s="206">
        <v>9</v>
      </c>
    </row>
    <row r="11" spans="1:13">
      <c r="B11" s="69">
        <v>2016</v>
      </c>
      <c r="C11" s="206">
        <v>8</v>
      </c>
    </row>
    <row r="12" spans="1:13">
      <c r="B12" s="69">
        <v>2017</v>
      </c>
      <c r="C12" s="206">
        <v>10</v>
      </c>
    </row>
    <row r="13" spans="1:13">
      <c r="B13" s="54">
        <v>2018</v>
      </c>
      <c r="C13" s="207">
        <v>14</v>
      </c>
    </row>
    <row r="14" spans="1:13">
      <c r="B14" s="28" t="s">
        <v>50</v>
      </c>
      <c r="C14" s="8"/>
    </row>
    <row r="15" spans="1:13">
      <c r="B15" s="28" t="s">
        <v>247</v>
      </c>
      <c r="C15" s="8"/>
    </row>
    <row r="16" spans="1:13" hidden="1"/>
    <row r="17" spans="2:7" hidden="1">
      <c r="B17" t="s">
        <v>80</v>
      </c>
    </row>
    <row r="18" spans="2:7" hidden="1">
      <c r="B18" s="14"/>
      <c r="C18" s="14">
        <v>2012</v>
      </c>
      <c r="D18" s="14">
        <v>2015</v>
      </c>
      <c r="E18" s="14">
        <v>2016</v>
      </c>
      <c r="F18" s="14">
        <v>2017</v>
      </c>
      <c r="G18" s="14">
        <v>2018</v>
      </c>
    </row>
    <row r="19" spans="2:7" hidden="1">
      <c r="B19" s="12" t="s">
        <v>81</v>
      </c>
      <c r="C19" s="7">
        <v>76</v>
      </c>
      <c r="D19" s="7">
        <v>1239</v>
      </c>
      <c r="E19" s="7">
        <v>1159</v>
      </c>
      <c r="F19" s="7">
        <v>1373</v>
      </c>
      <c r="G19" s="7">
        <v>1758</v>
      </c>
    </row>
    <row r="20" spans="2:7" hidden="1">
      <c r="B20" s="12" t="s">
        <v>82</v>
      </c>
      <c r="C20" s="7">
        <v>96</v>
      </c>
      <c r="D20" s="7">
        <v>69</v>
      </c>
      <c r="E20" s="7">
        <v>94</v>
      </c>
      <c r="F20" s="7">
        <v>161</v>
      </c>
      <c r="G20" s="7">
        <v>109</v>
      </c>
    </row>
    <row r="21" spans="2:7" hidden="1">
      <c r="B21" s="15" t="s">
        <v>83</v>
      </c>
      <c r="C21" s="16">
        <v>172</v>
      </c>
      <c r="D21" s="16">
        <v>1308</v>
      </c>
      <c r="E21" s="16">
        <v>1253</v>
      </c>
      <c r="F21" s="16">
        <v>1534</v>
      </c>
      <c r="G21" s="16">
        <v>1867</v>
      </c>
    </row>
    <row r="22" spans="2:7" hidden="1">
      <c r="B22" s="17" t="s">
        <v>84</v>
      </c>
    </row>
    <row r="23" spans="2:7" hidden="1"/>
  </sheetData>
  <hyperlinks>
    <hyperlink ref="A1" location="Index!A1" display="Index" xr:uid="{2AD6B92C-F70E-4EA9-9667-A7A51149540D}"/>
  </hyperlinks>
  <pageMargins left="0.7" right="0.7" top="0.75" bottom="0.75" header="0.3" footer="0.3"/>
  <pageSetup paperSize="9" orientation="landscape" r:id="rId1"/>
  <headerFooter>
    <oddFooter>&amp;L&amp;1#&amp;"Arial"&amp;11&amp;KA80000PROTECTED: CABINET-IN-CONFIDENCE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7"/>
  <sheetViews>
    <sheetView showGridLines="0" zoomScaleNormal="100" zoomScaleSheetLayoutView="205" workbookViewId="0">
      <selection activeCell="C36" sqref="C36"/>
    </sheetView>
  </sheetViews>
  <sheetFormatPr defaultRowHeight="15"/>
  <cols>
    <col min="3" max="3" width="18.85546875" customWidth="1"/>
    <col min="4" max="4" width="19.28515625" customWidth="1"/>
    <col min="11" max="11" width="12.28515625" customWidth="1"/>
  </cols>
  <sheetData>
    <row r="1" spans="1:14">
      <c r="A1" s="3" t="s">
        <v>0</v>
      </c>
      <c r="B1" s="186" t="s">
        <v>211</v>
      </c>
      <c r="N1" s="3"/>
    </row>
    <row r="2" spans="1:14" ht="36.75">
      <c r="B2" s="67" t="s">
        <v>44</v>
      </c>
      <c r="C2" s="67" t="s">
        <v>85</v>
      </c>
      <c r="D2" s="67" t="s">
        <v>86</v>
      </c>
    </row>
    <row r="3" spans="1:14">
      <c r="B3" s="69">
        <v>2018</v>
      </c>
      <c r="C3" s="72">
        <v>339</v>
      </c>
      <c r="D3" s="107">
        <v>0.23</v>
      </c>
    </row>
    <row r="4" spans="1:14">
      <c r="B4" s="54" t="s">
        <v>151</v>
      </c>
      <c r="C4" s="74">
        <v>431</v>
      </c>
      <c r="D4" s="108">
        <v>0.28000000000000003</v>
      </c>
    </row>
    <row r="5" spans="1:14">
      <c r="B5" s="28" t="s">
        <v>50</v>
      </c>
      <c r="C5" s="8"/>
      <c r="D5" s="8"/>
    </row>
    <row r="6" spans="1:14">
      <c r="B6" s="29" t="s">
        <v>87</v>
      </c>
      <c r="C6" s="11"/>
      <c r="D6" s="11"/>
    </row>
    <row r="7" spans="1:14" ht="26.25" customHeight="1">
      <c r="B7" s="241" t="s">
        <v>257</v>
      </c>
      <c r="C7" s="241"/>
      <c r="D7" s="241"/>
      <c r="E7" s="241"/>
      <c r="F7" s="241"/>
      <c r="G7" s="241"/>
      <c r="H7" s="241"/>
      <c r="I7" s="241"/>
      <c r="J7" s="241"/>
      <c r="K7" s="241"/>
    </row>
  </sheetData>
  <mergeCells count="1">
    <mergeCell ref="B7:K7"/>
  </mergeCells>
  <hyperlinks>
    <hyperlink ref="A1" location="Index!A1" display="Index" xr:uid="{3ECB557D-31F4-46E4-AF9F-650F8C9DD4F7}"/>
  </hyperlinks>
  <pageMargins left="0.7" right="0.7" top="0.75" bottom="0.75" header="0.3" footer="0.3"/>
  <pageSetup paperSize="9" orientation="landscape" r:id="rId1"/>
  <headerFooter>
    <oddFooter>&amp;L&amp;1#&amp;"Arial"&amp;11&amp;KA80000PROTECTED: CABINET-IN-CONFIDENCE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N119"/>
  <sheetViews>
    <sheetView showGridLines="0" zoomScaleNormal="100" zoomScaleSheetLayoutView="205" workbookViewId="0">
      <selection activeCell="C36" sqref="C36"/>
    </sheetView>
  </sheetViews>
  <sheetFormatPr defaultRowHeight="15"/>
  <cols>
    <col min="1" max="1" width="6.28515625" customWidth="1"/>
    <col min="2" max="2" width="8" customWidth="1"/>
    <col min="3" max="3" width="12.140625" customWidth="1"/>
    <col min="4" max="4" width="11.7109375" bestFit="1" customWidth="1"/>
    <col min="5" max="5" width="16.140625" bestFit="1" customWidth="1"/>
    <col min="6" max="6" width="15.42578125" customWidth="1"/>
    <col min="7" max="7" width="13.42578125" customWidth="1"/>
    <col min="8" max="8" width="11.140625" customWidth="1"/>
  </cols>
  <sheetData>
    <row r="1" spans="1:14">
      <c r="A1" s="3" t="s">
        <v>0</v>
      </c>
      <c r="B1" s="186" t="s">
        <v>130</v>
      </c>
      <c r="N1" s="3"/>
    </row>
    <row r="2" spans="1:14" hidden="1">
      <c r="B2" t="s">
        <v>30</v>
      </c>
      <c r="C2" s="19"/>
    </row>
    <row r="3" spans="1:14" ht="39" hidden="1">
      <c r="B3" s="20" t="s">
        <v>90</v>
      </c>
      <c r="C3" s="18" t="s">
        <v>241</v>
      </c>
      <c r="D3" s="6" t="s">
        <v>91</v>
      </c>
      <c r="E3" s="6" t="s">
        <v>92</v>
      </c>
      <c r="F3" s="6" t="s">
        <v>93</v>
      </c>
    </row>
    <row r="4" spans="1:14" ht="26.25" hidden="1">
      <c r="B4" s="6" t="s">
        <v>94</v>
      </c>
      <c r="C4" s="18" t="s">
        <v>106</v>
      </c>
      <c r="D4" s="13" t="s">
        <v>68</v>
      </c>
      <c r="E4" s="13">
        <v>151198</v>
      </c>
      <c r="F4" s="21">
        <v>85.447849500000004</v>
      </c>
    </row>
    <row r="5" spans="1:14" ht="26.25" hidden="1">
      <c r="B5" s="6" t="s">
        <v>94</v>
      </c>
      <c r="C5" s="18" t="s">
        <v>106</v>
      </c>
      <c r="D5" s="13" t="s">
        <v>66</v>
      </c>
      <c r="E5" s="13">
        <v>162415</v>
      </c>
      <c r="F5" s="21">
        <v>45.710130900000003</v>
      </c>
    </row>
    <row r="6" spans="1:14" hidden="1">
      <c r="B6" s="6" t="s">
        <v>94</v>
      </c>
      <c r="C6" s="18" t="s">
        <v>51</v>
      </c>
      <c r="D6" s="13" t="s">
        <v>68</v>
      </c>
      <c r="E6" s="13">
        <v>943</v>
      </c>
      <c r="F6" s="21">
        <v>57.865452699999999</v>
      </c>
    </row>
    <row r="7" spans="1:14" hidden="1">
      <c r="B7" s="6" t="s">
        <v>94</v>
      </c>
      <c r="C7" s="18" t="s">
        <v>51</v>
      </c>
      <c r="D7" s="13" t="s">
        <v>66</v>
      </c>
      <c r="E7" s="13">
        <v>1144</v>
      </c>
      <c r="F7" s="21">
        <v>44.186046500000003</v>
      </c>
    </row>
    <row r="8" spans="1:14" ht="26.25" hidden="1">
      <c r="B8" s="6" t="s">
        <v>94</v>
      </c>
      <c r="C8" s="18" t="s">
        <v>88</v>
      </c>
      <c r="D8" s="13" t="s">
        <v>68</v>
      </c>
      <c r="E8" s="13">
        <v>38</v>
      </c>
      <c r="F8" s="21">
        <v>67.741935499999997</v>
      </c>
    </row>
    <row r="9" spans="1:14" ht="26.25" hidden="1">
      <c r="B9" s="6" t="s">
        <v>94</v>
      </c>
      <c r="C9" s="18" t="s">
        <v>88</v>
      </c>
      <c r="D9" s="13" t="s">
        <v>66</v>
      </c>
      <c r="E9" s="13">
        <v>42</v>
      </c>
      <c r="F9" s="21">
        <v>53.846153800000003</v>
      </c>
    </row>
    <row r="10" spans="1:14" ht="64.5" hidden="1">
      <c r="B10" s="6" t="s">
        <v>94</v>
      </c>
      <c r="C10" s="18" t="s">
        <v>89</v>
      </c>
      <c r="D10" s="13" t="s">
        <v>68</v>
      </c>
      <c r="E10" s="13">
        <v>21</v>
      </c>
      <c r="F10" s="21">
        <v>54.347826099999999</v>
      </c>
    </row>
    <row r="11" spans="1:14" ht="64.5" hidden="1">
      <c r="B11" s="6" t="s">
        <v>94</v>
      </c>
      <c r="C11" s="18" t="s">
        <v>89</v>
      </c>
      <c r="D11" s="13" t="s">
        <v>66</v>
      </c>
      <c r="E11" s="13">
        <v>25</v>
      </c>
      <c r="F11" s="21">
        <v>7.7876823000000002</v>
      </c>
    </row>
    <row r="12" spans="1:14" hidden="1">
      <c r="B12" s="6" t="s">
        <v>94</v>
      </c>
      <c r="C12" s="18" t="s">
        <v>78</v>
      </c>
      <c r="D12" s="13" t="s">
        <v>68</v>
      </c>
      <c r="E12" s="13">
        <v>961</v>
      </c>
      <c r="F12" s="21">
        <v>7.5915350999999998</v>
      </c>
    </row>
    <row r="13" spans="1:14" hidden="1">
      <c r="B13" s="6" t="s">
        <v>94</v>
      </c>
      <c r="C13" s="18" t="s">
        <v>78</v>
      </c>
      <c r="D13" s="13" t="s">
        <v>66</v>
      </c>
      <c r="E13" s="13">
        <v>904</v>
      </c>
      <c r="F13" s="21">
        <v>73.023887900000005</v>
      </c>
    </row>
    <row r="14" spans="1:14" hidden="1">
      <c r="B14" s="6" t="s">
        <v>94</v>
      </c>
      <c r="C14" s="18" t="s">
        <v>83</v>
      </c>
      <c r="D14" s="13" t="s">
        <v>68</v>
      </c>
      <c r="E14" s="13">
        <v>153153</v>
      </c>
      <c r="F14" s="21">
        <v>80.623725899999997</v>
      </c>
    </row>
    <row r="15" spans="1:14" hidden="1">
      <c r="B15" s="6" t="s">
        <v>94</v>
      </c>
      <c r="C15" s="18" t="s">
        <v>83</v>
      </c>
      <c r="D15" s="13" t="s">
        <v>66</v>
      </c>
      <c r="E15" s="13">
        <v>164524</v>
      </c>
      <c r="F15" s="21">
        <v>8.6899724000000003</v>
      </c>
    </row>
    <row r="16" spans="1:14" ht="26.25" hidden="1">
      <c r="B16" s="6" t="s">
        <v>95</v>
      </c>
      <c r="C16" s="18" t="s">
        <v>106</v>
      </c>
      <c r="D16" s="13" t="s">
        <v>68</v>
      </c>
      <c r="E16" s="13">
        <v>16963</v>
      </c>
      <c r="F16" s="21">
        <v>5.6782849000000004</v>
      </c>
    </row>
    <row r="17" spans="2:6" ht="26.25" hidden="1">
      <c r="B17" s="6" t="s">
        <v>95</v>
      </c>
      <c r="C17" s="18" t="s">
        <v>106</v>
      </c>
      <c r="D17" s="13" t="s">
        <v>66</v>
      </c>
      <c r="E17" s="13">
        <v>10793</v>
      </c>
      <c r="F17" s="21">
        <v>15.3659719</v>
      </c>
    </row>
    <row r="18" spans="2:6" hidden="1">
      <c r="B18" s="6" t="s">
        <v>95</v>
      </c>
      <c r="C18" s="18" t="s">
        <v>51</v>
      </c>
      <c r="D18" s="13" t="s">
        <v>68</v>
      </c>
      <c r="E18" s="13">
        <v>317</v>
      </c>
      <c r="F18" s="21">
        <v>13.8088012</v>
      </c>
    </row>
    <row r="19" spans="2:6" hidden="1">
      <c r="B19" s="6" t="s">
        <v>95</v>
      </c>
      <c r="C19" s="18" t="s">
        <v>51</v>
      </c>
      <c r="D19" s="13" t="s">
        <v>66</v>
      </c>
      <c r="E19" s="13">
        <v>273</v>
      </c>
      <c r="F19" s="21">
        <v>15.1162791</v>
      </c>
    </row>
    <row r="20" spans="2:6" ht="26.25" hidden="1">
      <c r="B20" s="6" t="s">
        <v>95</v>
      </c>
      <c r="C20" s="18" t="s">
        <v>88</v>
      </c>
      <c r="D20" s="13" t="s">
        <v>68</v>
      </c>
      <c r="E20" s="13">
        <v>13</v>
      </c>
      <c r="F20" s="21">
        <v>16.129032299999999</v>
      </c>
    </row>
    <row r="21" spans="2:6" ht="26.25" hidden="1">
      <c r="B21" s="6" t="s">
        <v>95</v>
      </c>
      <c r="C21" s="18" t="s">
        <v>88</v>
      </c>
      <c r="D21" s="13" t="s">
        <v>66</v>
      </c>
      <c r="E21" s="13">
        <v>10</v>
      </c>
      <c r="F21" s="21">
        <v>7.6923076999999997</v>
      </c>
    </row>
    <row r="22" spans="2:6" ht="64.5" hidden="1">
      <c r="B22" s="6" t="s">
        <v>95</v>
      </c>
      <c r="C22" s="18" t="s">
        <v>89</v>
      </c>
      <c r="D22" s="13" t="s">
        <v>68</v>
      </c>
      <c r="E22" s="13">
        <v>3</v>
      </c>
      <c r="F22" s="21">
        <v>19.565217400000002</v>
      </c>
    </row>
    <row r="23" spans="2:6" ht="64.5" hidden="1">
      <c r="B23" s="6" t="s">
        <v>95</v>
      </c>
      <c r="C23" s="18" t="s">
        <v>89</v>
      </c>
      <c r="D23" s="13" t="s">
        <v>66</v>
      </c>
      <c r="E23" s="13">
        <v>9</v>
      </c>
      <c r="F23" s="21">
        <v>1.4181524000000001</v>
      </c>
    </row>
    <row r="24" spans="2:6" hidden="1">
      <c r="B24" s="6" t="s">
        <v>95</v>
      </c>
      <c r="C24" s="18" t="s">
        <v>78</v>
      </c>
      <c r="D24" s="13" t="s">
        <v>68</v>
      </c>
      <c r="E24" s="13">
        <v>175</v>
      </c>
      <c r="F24" s="21">
        <v>0.94054420000000005</v>
      </c>
    </row>
    <row r="25" spans="2:6" hidden="1">
      <c r="B25" s="6" t="s">
        <v>95</v>
      </c>
      <c r="C25" s="18" t="s">
        <v>78</v>
      </c>
      <c r="D25" s="13" t="s">
        <v>66</v>
      </c>
      <c r="E25" s="13">
        <v>112</v>
      </c>
      <c r="F25" s="21">
        <v>8.3278500999999991</v>
      </c>
    </row>
    <row r="26" spans="2:6" hidden="1">
      <c r="B26" s="6" t="s">
        <v>95</v>
      </c>
      <c r="C26" s="18" t="s">
        <v>83</v>
      </c>
      <c r="D26" s="13" t="s">
        <v>68</v>
      </c>
      <c r="E26" s="13">
        <v>17466</v>
      </c>
      <c r="F26" s="21">
        <v>5.4850439</v>
      </c>
    </row>
    <row r="27" spans="2:6" hidden="1">
      <c r="B27" s="6" t="s">
        <v>95</v>
      </c>
      <c r="C27" s="18" t="s">
        <v>83</v>
      </c>
      <c r="D27" s="13" t="s">
        <v>66</v>
      </c>
      <c r="E27" s="13">
        <v>11193</v>
      </c>
      <c r="F27" s="21">
        <v>8.2540137999999992</v>
      </c>
    </row>
    <row r="28" spans="2:6" ht="26.25" hidden="1">
      <c r="B28" s="6" t="s">
        <v>96</v>
      </c>
      <c r="C28" s="18" t="s">
        <v>106</v>
      </c>
      <c r="D28" s="13" t="s">
        <v>68</v>
      </c>
      <c r="E28" s="13">
        <v>16112</v>
      </c>
      <c r="F28" s="21">
        <v>5.1090359000000003</v>
      </c>
    </row>
    <row r="29" spans="2:6" ht="26.25" hidden="1">
      <c r="B29" s="6" t="s">
        <v>96</v>
      </c>
      <c r="C29" s="18" t="s">
        <v>106</v>
      </c>
      <c r="D29" s="13" t="s">
        <v>66</v>
      </c>
      <c r="E29" s="13">
        <v>9711</v>
      </c>
      <c r="F29" s="21">
        <v>21.6190015</v>
      </c>
    </row>
    <row r="30" spans="2:6" hidden="1">
      <c r="B30" s="6" t="s">
        <v>96</v>
      </c>
      <c r="C30" s="18" t="s">
        <v>51</v>
      </c>
      <c r="D30" s="13" t="s">
        <v>68</v>
      </c>
      <c r="E30" s="13">
        <v>446</v>
      </c>
      <c r="F30" s="21">
        <v>16.337885700000001</v>
      </c>
    </row>
    <row r="31" spans="2:6" hidden="1">
      <c r="B31" s="6" t="s">
        <v>96</v>
      </c>
      <c r="C31" s="18" t="s">
        <v>51</v>
      </c>
      <c r="D31" s="13" t="s">
        <v>66</v>
      </c>
      <c r="E31" s="13">
        <v>323</v>
      </c>
      <c r="F31" s="21">
        <v>16.279069799999998</v>
      </c>
    </row>
    <row r="32" spans="2:6" ht="26.25" hidden="1">
      <c r="B32" s="6" t="s">
        <v>96</v>
      </c>
      <c r="C32" s="18" t="s">
        <v>88</v>
      </c>
      <c r="D32" s="13" t="s">
        <v>68</v>
      </c>
      <c r="E32" s="13">
        <v>14</v>
      </c>
      <c r="F32" s="21">
        <v>14.516128999999999</v>
      </c>
    </row>
    <row r="33" spans="2:6" ht="26.25" hidden="1">
      <c r="B33" s="6" t="s">
        <v>96</v>
      </c>
      <c r="C33" s="18" t="s">
        <v>88</v>
      </c>
      <c r="D33" s="13" t="s">
        <v>66</v>
      </c>
      <c r="E33" s="13">
        <v>9</v>
      </c>
      <c r="F33" s="21">
        <v>15.384615399999999</v>
      </c>
    </row>
    <row r="34" spans="2:6" ht="64.5" hidden="1">
      <c r="B34" s="6" t="s">
        <v>96</v>
      </c>
      <c r="C34" s="18" t="s">
        <v>89</v>
      </c>
      <c r="D34" s="13" t="s">
        <v>68</v>
      </c>
      <c r="E34" s="13">
        <v>6</v>
      </c>
      <c r="F34" s="21">
        <v>8.6956521999999996</v>
      </c>
    </row>
    <row r="35" spans="2:6" ht="64.5" hidden="1">
      <c r="B35" s="6" t="s">
        <v>96</v>
      </c>
      <c r="C35" s="18" t="s">
        <v>89</v>
      </c>
      <c r="D35" s="13" t="s">
        <v>66</v>
      </c>
      <c r="E35" s="13">
        <v>4</v>
      </c>
      <c r="F35" s="21">
        <v>1.6045381000000001</v>
      </c>
    </row>
    <row r="36" spans="2:6" hidden="1">
      <c r="B36" s="6" t="s">
        <v>96</v>
      </c>
      <c r="C36" s="18" t="s">
        <v>78</v>
      </c>
      <c r="D36" s="13" t="s">
        <v>68</v>
      </c>
      <c r="E36" s="13">
        <v>198</v>
      </c>
      <c r="F36" s="21">
        <v>0.97413499999999997</v>
      </c>
    </row>
    <row r="37" spans="2:6" hidden="1">
      <c r="B37" s="6" t="s">
        <v>96</v>
      </c>
      <c r="C37" s="18" t="s">
        <v>78</v>
      </c>
      <c r="D37" s="13" t="s">
        <v>66</v>
      </c>
      <c r="E37" s="13">
        <v>116</v>
      </c>
      <c r="F37" s="21">
        <v>7.9969485000000002</v>
      </c>
    </row>
    <row r="38" spans="2:6" hidden="1">
      <c r="B38" s="6" t="s">
        <v>96</v>
      </c>
      <c r="C38" s="18" t="s">
        <v>83</v>
      </c>
      <c r="D38" s="13" t="s">
        <v>68</v>
      </c>
      <c r="E38" s="13">
        <v>16772</v>
      </c>
      <c r="F38" s="21">
        <v>4.9778501000000004</v>
      </c>
    </row>
    <row r="39" spans="2:6" hidden="1">
      <c r="B39" s="6" t="s">
        <v>96</v>
      </c>
      <c r="C39" s="18" t="s">
        <v>83</v>
      </c>
      <c r="D39" s="13" t="s">
        <v>66</v>
      </c>
      <c r="E39" s="13">
        <v>10158</v>
      </c>
      <c r="F39" s="21">
        <v>2.1782564</v>
      </c>
    </row>
    <row r="40" spans="2:6" ht="26.25" hidden="1">
      <c r="B40" s="6" t="s">
        <v>97</v>
      </c>
      <c r="C40" s="18" t="s">
        <v>106</v>
      </c>
      <c r="D40" s="13" t="s">
        <v>68</v>
      </c>
      <c r="E40" s="13">
        <v>4252</v>
      </c>
      <c r="F40" s="21">
        <v>1.3857687999999999</v>
      </c>
    </row>
    <row r="41" spans="2:6" ht="26.25" hidden="1">
      <c r="B41" s="6" t="s">
        <v>97</v>
      </c>
      <c r="C41" s="18" t="s">
        <v>106</v>
      </c>
      <c r="D41" s="13" t="s">
        <v>66</v>
      </c>
      <c r="E41" s="13">
        <v>2634</v>
      </c>
      <c r="F41" s="21">
        <v>6.6408142999999997</v>
      </c>
    </row>
    <row r="42" spans="2:6" hidden="1">
      <c r="B42" s="6" t="s">
        <v>97</v>
      </c>
      <c r="C42" s="18" t="s">
        <v>51</v>
      </c>
      <c r="D42" s="13" t="s">
        <v>68</v>
      </c>
      <c r="E42" s="13">
        <v>137</v>
      </c>
      <c r="F42" s="21">
        <v>5.9180577000000003</v>
      </c>
    </row>
    <row r="43" spans="2:6" hidden="1">
      <c r="B43" s="6" t="s">
        <v>97</v>
      </c>
      <c r="C43" s="18" t="s">
        <v>51</v>
      </c>
      <c r="D43" s="13" t="s">
        <v>66</v>
      </c>
      <c r="E43" s="13">
        <v>117</v>
      </c>
      <c r="F43" s="21">
        <v>5.8139535000000002</v>
      </c>
    </row>
    <row r="44" spans="2:6" ht="26.25" hidden="1">
      <c r="B44" s="6" t="s">
        <v>97</v>
      </c>
      <c r="C44" s="18" t="s">
        <v>88</v>
      </c>
      <c r="D44" s="13" t="s">
        <v>68</v>
      </c>
      <c r="E44" s="13">
        <v>5</v>
      </c>
      <c r="F44" s="21">
        <v>0</v>
      </c>
    </row>
    <row r="45" spans="2:6" ht="26.25" hidden="1">
      <c r="B45" s="6" t="s">
        <v>97</v>
      </c>
      <c r="C45" s="18" t="s">
        <v>88</v>
      </c>
      <c r="D45" s="13" t="s">
        <v>66</v>
      </c>
      <c r="E45" s="13">
        <v>0</v>
      </c>
      <c r="F45" s="21">
        <v>12.820512799999999</v>
      </c>
    </row>
    <row r="46" spans="2:6" ht="64.5" hidden="1">
      <c r="B46" s="6" t="s">
        <v>97</v>
      </c>
      <c r="C46" s="18" t="s">
        <v>89</v>
      </c>
      <c r="D46" s="13" t="s">
        <v>68</v>
      </c>
      <c r="E46" s="13">
        <v>5</v>
      </c>
      <c r="F46" s="21">
        <v>0</v>
      </c>
    </row>
    <row r="47" spans="2:6" ht="64.5" hidden="1">
      <c r="B47" s="6" t="s">
        <v>97</v>
      </c>
      <c r="C47" s="18" t="s">
        <v>89</v>
      </c>
      <c r="D47" s="13" t="s">
        <v>66</v>
      </c>
      <c r="E47" s="13">
        <v>0</v>
      </c>
      <c r="F47" s="21">
        <v>0.44570500000000002</v>
      </c>
    </row>
    <row r="48" spans="2:6" hidden="1">
      <c r="B48" s="6" t="s">
        <v>97</v>
      </c>
      <c r="C48" s="18" t="s">
        <v>78</v>
      </c>
      <c r="D48" s="13" t="s">
        <v>68</v>
      </c>
      <c r="E48" s="13">
        <v>55</v>
      </c>
      <c r="F48" s="21">
        <v>0.24353379999999999</v>
      </c>
    </row>
    <row r="49" spans="2:6" hidden="1">
      <c r="B49" s="6" t="s">
        <v>97</v>
      </c>
      <c r="C49" s="18" t="s">
        <v>78</v>
      </c>
      <c r="D49" s="13" t="s">
        <v>66</v>
      </c>
      <c r="E49" s="13">
        <v>29</v>
      </c>
      <c r="F49" s="21">
        <v>2.1246364</v>
      </c>
    </row>
    <row r="50" spans="2:6" hidden="1">
      <c r="B50" s="6" t="s">
        <v>97</v>
      </c>
      <c r="C50" s="18" t="s">
        <v>83</v>
      </c>
      <c r="D50" s="13" t="s">
        <v>68</v>
      </c>
      <c r="E50" s="13">
        <v>4456</v>
      </c>
      <c r="F50" s="21">
        <v>1.3652580000000001</v>
      </c>
    </row>
    <row r="51" spans="2:6" hidden="1">
      <c r="B51" s="6" t="s">
        <v>97</v>
      </c>
      <c r="C51" s="18" t="s">
        <v>83</v>
      </c>
      <c r="D51" s="13" t="s">
        <v>66</v>
      </c>
      <c r="E51" s="13">
        <v>2786</v>
      </c>
      <c r="F51" s="21">
        <v>1.0548048000000001</v>
      </c>
    </row>
    <row r="52" spans="2:6" ht="26.25" hidden="1">
      <c r="B52" s="6" t="s">
        <v>98</v>
      </c>
      <c r="C52" s="18" t="s">
        <v>106</v>
      </c>
      <c r="D52" s="13" t="s">
        <v>68</v>
      </c>
      <c r="E52" s="13">
        <v>2059</v>
      </c>
      <c r="F52" s="21">
        <v>0.72076810000000002</v>
      </c>
    </row>
    <row r="53" spans="2:6" ht="26.25" hidden="1">
      <c r="B53" s="6" t="s">
        <v>98</v>
      </c>
      <c r="C53" s="18" t="s">
        <v>106</v>
      </c>
      <c r="D53" s="13" t="s">
        <v>66</v>
      </c>
      <c r="E53" s="13">
        <v>1370</v>
      </c>
      <c r="F53" s="21">
        <v>4.4595250000000002</v>
      </c>
    </row>
    <row r="54" spans="2:6" hidden="1">
      <c r="B54" s="6" t="s">
        <v>98</v>
      </c>
      <c r="C54" s="18" t="s">
        <v>51</v>
      </c>
      <c r="D54" s="13" t="s">
        <v>68</v>
      </c>
      <c r="E54" s="13">
        <v>92</v>
      </c>
      <c r="F54" s="21">
        <v>2.3773393999999999</v>
      </c>
    </row>
    <row r="55" spans="2:6" hidden="1">
      <c r="B55" s="6" t="s">
        <v>98</v>
      </c>
      <c r="C55" s="18" t="s">
        <v>51</v>
      </c>
      <c r="D55" s="13" t="s">
        <v>66</v>
      </c>
      <c r="E55" s="13">
        <v>47</v>
      </c>
      <c r="F55" s="21">
        <v>0</v>
      </c>
    </row>
    <row r="56" spans="2:6" ht="26.25" hidden="1">
      <c r="B56" s="6" t="s">
        <v>98</v>
      </c>
      <c r="C56" s="18" t="s">
        <v>88</v>
      </c>
      <c r="D56" s="13" t="s">
        <v>68</v>
      </c>
      <c r="E56" s="13">
        <v>0</v>
      </c>
      <c r="F56" s="21">
        <v>0</v>
      </c>
    </row>
    <row r="57" spans="2:6" ht="26.25" hidden="1">
      <c r="B57" s="6" t="s">
        <v>98</v>
      </c>
      <c r="C57" s="18" t="s">
        <v>88</v>
      </c>
      <c r="D57" s="13" t="s">
        <v>66</v>
      </c>
      <c r="E57" s="13">
        <v>0</v>
      </c>
      <c r="F57" s="21">
        <v>0</v>
      </c>
    </row>
    <row r="58" spans="2:6" ht="64.5" hidden="1">
      <c r="B58" s="6" t="s">
        <v>98</v>
      </c>
      <c r="C58" s="18" t="s">
        <v>89</v>
      </c>
      <c r="D58" s="13" t="s">
        <v>68</v>
      </c>
      <c r="E58" s="13">
        <v>0</v>
      </c>
      <c r="F58" s="21">
        <v>0</v>
      </c>
    </row>
    <row r="59" spans="2:6" ht="64.5" hidden="1">
      <c r="B59" s="6" t="s">
        <v>98</v>
      </c>
      <c r="C59" s="18" t="s">
        <v>89</v>
      </c>
      <c r="D59" s="13" t="s">
        <v>66</v>
      </c>
      <c r="E59" s="13">
        <v>0</v>
      </c>
      <c r="F59" s="21">
        <v>0.31604539999999998</v>
      </c>
    </row>
    <row r="60" spans="2:6" hidden="1">
      <c r="B60" s="6" t="s">
        <v>98</v>
      </c>
      <c r="C60" s="18" t="s">
        <v>78</v>
      </c>
      <c r="D60" s="13" t="s">
        <v>68</v>
      </c>
      <c r="E60" s="13">
        <v>39</v>
      </c>
      <c r="F60" s="21">
        <v>0.25193149999999997</v>
      </c>
    </row>
    <row r="61" spans="2:6" hidden="1">
      <c r="B61" s="6" t="s">
        <v>98</v>
      </c>
      <c r="C61" s="18" t="s">
        <v>78</v>
      </c>
      <c r="D61" s="13" t="s">
        <v>66</v>
      </c>
      <c r="E61" s="13">
        <v>30</v>
      </c>
      <c r="F61" s="21">
        <v>1.0422925000000001</v>
      </c>
    </row>
    <row r="62" spans="2:6" hidden="1">
      <c r="B62" s="6" t="s">
        <v>98</v>
      </c>
      <c r="C62" s="18" t="s">
        <v>83</v>
      </c>
      <c r="D62" s="13" t="s">
        <v>68</v>
      </c>
      <c r="E62" s="13">
        <v>2186</v>
      </c>
      <c r="F62" s="21">
        <v>0.70958129999999997</v>
      </c>
    </row>
    <row r="63" spans="2:6" hidden="1">
      <c r="B63" s="6" t="s">
        <v>98</v>
      </c>
      <c r="C63" s="18" t="s">
        <v>83</v>
      </c>
      <c r="D63" s="13" t="s">
        <v>66</v>
      </c>
      <c r="E63" s="13">
        <v>1448</v>
      </c>
      <c r="F63" s="21">
        <v>0.54712550000000004</v>
      </c>
    </row>
    <row r="64" spans="2:6" ht="26.25" hidden="1">
      <c r="B64" s="6" t="s">
        <v>99</v>
      </c>
      <c r="C64" s="18" t="s">
        <v>106</v>
      </c>
      <c r="D64" s="13" t="s">
        <v>68</v>
      </c>
      <c r="E64" s="13">
        <v>1068</v>
      </c>
      <c r="F64" s="21">
        <v>0.35880570000000001</v>
      </c>
    </row>
    <row r="65" spans="2:6" ht="26.25" hidden="1">
      <c r="B65" s="6" t="s">
        <v>99</v>
      </c>
      <c r="C65" s="18" t="s">
        <v>106</v>
      </c>
      <c r="D65" s="13" t="s">
        <v>66</v>
      </c>
      <c r="E65" s="13">
        <v>682</v>
      </c>
      <c r="F65" s="21">
        <v>0.1454193</v>
      </c>
    </row>
    <row r="66" spans="2:6" hidden="1">
      <c r="B66" s="6" t="s">
        <v>99</v>
      </c>
      <c r="C66" s="18" t="s">
        <v>51</v>
      </c>
      <c r="D66" s="13" t="s">
        <v>68</v>
      </c>
      <c r="E66" s="13">
        <v>3</v>
      </c>
      <c r="F66" s="21">
        <v>0.45523520000000001</v>
      </c>
    </row>
    <row r="67" spans="2:6" hidden="1">
      <c r="B67" s="6" t="s">
        <v>99</v>
      </c>
      <c r="C67" s="18" t="s">
        <v>51</v>
      </c>
      <c r="D67" s="13" t="s">
        <v>66</v>
      </c>
      <c r="E67" s="13">
        <v>9</v>
      </c>
      <c r="F67" s="21">
        <v>0</v>
      </c>
    </row>
    <row r="68" spans="2:6" ht="26.25" hidden="1">
      <c r="B68" s="6" t="s">
        <v>99</v>
      </c>
      <c r="C68" s="18" t="s">
        <v>88</v>
      </c>
      <c r="D68" s="13" t="s">
        <v>68</v>
      </c>
      <c r="E68" s="13">
        <v>0</v>
      </c>
      <c r="F68" s="21">
        <v>0</v>
      </c>
    </row>
    <row r="69" spans="2:6" ht="26.25" hidden="1">
      <c r="B69" s="6" t="s">
        <v>99</v>
      </c>
      <c r="C69" s="18" t="s">
        <v>88</v>
      </c>
      <c r="D69" s="13" t="s">
        <v>66</v>
      </c>
      <c r="E69" s="13">
        <v>0</v>
      </c>
      <c r="F69" s="21">
        <v>0</v>
      </c>
    </row>
    <row r="70" spans="2:6" ht="64.5" hidden="1">
      <c r="B70" s="6" t="s">
        <v>99</v>
      </c>
      <c r="C70" s="18" t="s">
        <v>89</v>
      </c>
      <c r="D70" s="13" t="s">
        <v>68</v>
      </c>
      <c r="E70" s="13">
        <v>0</v>
      </c>
      <c r="F70" s="21">
        <v>10.8695652</v>
      </c>
    </row>
    <row r="71" spans="2:6" ht="64.5" hidden="1">
      <c r="B71" s="6" t="s">
        <v>99</v>
      </c>
      <c r="C71" s="18" t="s">
        <v>89</v>
      </c>
      <c r="D71" s="13" t="s">
        <v>66</v>
      </c>
      <c r="E71" s="13">
        <v>5</v>
      </c>
      <c r="F71" s="21">
        <v>0.1134522</v>
      </c>
    </row>
    <row r="72" spans="2:6" hidden="1">
      <c r="B72" s="6" t="s">
        <v>99</v>
      </c>
      <c r="C72" s="18" t="s">
        <v>78</v>
      </c>
      <c r="D72" s="13" t="s">
        <v>68</v>
      </c>
      <c r="E72" s="13">
        <v>14</v>
      </c>
      <c r="F72" s="21">
        <v>9.2374899999999996E-2</v>
      </c>
    </row>
    <row r="73" spans="2:6" hidden="1">
      <c r="B73" s="6" t="s">
        <v>99</v>
      </c>
      <c r="C73" s="18" t="s">
        <v>78</v>
      </c>
      <c r="D73" s="13" t="s">
        <v>66</v>
      </c>
      <c r="E73" s="13">
        <v>11</v>
      </c>
      <c r="F73" s="21">
        <v>0.51876219999999995</v>
      </c>
    </row>
    <row r="74" spans="2:6" hidden="1">
      <c r="B74" s="6" t="s">
        <v>99</v>
      </c>
      <c r="C74" s="18" t="s">
        <v>83</v>
      </c>
      <c r="D74" s="13" t="s">
        <v>68</v>
      </c>
      <c r="E74" s="13">
        <v>1088</v>
      </c>
      <c r="F74" s="21">
        <v>0.34155950000000002</v>
      </c>
    </row>
    <row r="75" spans="2:6" hidden="1">
      <c r="B75" s="6" t="s">
        <v>99</v>
      </c>
      <c r="C75" s="18" t="s">
        <v>83</v>
      </c>
      <c r="D75" s="13" t="s">
        <v>66</v>
      </c>
      <c r="E75" s="13">
        <v>697</v>
      </c>
      <c r="F75" s="21">
        <v>1.8222149000000001</v>
      </c>
    </row>
    <row r="76" spans="2:6" ht="26.25" hidden="1">
      <c r="B76" s="6" t="s">
        <v>78</v>
      </c>
      <c r="C76" s="18" t="s">
        <v>106</v>
      </c>
      <c r="D76" s="13" t="s">
        <v>68</v>
      </c>
      <c r="E76" s="13">
        <v>3557</v>
      </c>
      <c r="F76" s="21">
        <v>1.3031698</v>
      </c>
    </row>
    <row r="77" spans="2:6" ht="26.25" hidden="1">
      <c r="B77" s="6" t="s">
        <v>78</v>
      </c>
      <c r="C77" s="18" t="s">
        <v>106</v>
      </c>
      <c r="D77" s="13" t="s">
        <v>66</v>
      </c>
      <c r="E77" s="13">
        <v>2477</v>
      </c>
      <c r="F77" s="21">
        <v>6.3984489</v>
      </c>
    </row>
    <row r="78" spans="2:6" hidden="1">
      <c r="B78" s="6" t="s">
        <v>78</v>
      </c>
      <c r="C78" s="18" t="s">
        <v>51</v>
      </c>
      <c r="D78" s="13" t="s">
        <v>68</v>
      </c>
      <c r="E78" s="13">
        <v>132</v>
      </c>
      <c r="F78" s="21">
        <v>3.1360646999999999</v>
      </c>
    </row>
    <row r="79" spans="2:6" hidden="1">
      <c r="B79" s="6" t="s">
        <v>78</v>
      </c>
      <c r="C79" s="18" t="s">
        <v>51</v>
      </c>
      <c r="D79" s="13" t="s">
        <v>66</v>
      </c>
      <c r="E79" s="13">
        <v>62</v>
      </c>
      <c r="F79" s="21">
        <v>5.8139535000000002</v>
      </c>
    </row>
    <row r="80" spans="2:6" ht="26.25" hidden="1">
      <c r="B80" s="6" t="s">
        <v>78</v>
      </c>
      <c r="C80" s="18" t="s">
        <v>88</v>
      </c>
      <c r="D80" s="13" t="s">
        <v>68</v>
      </c>
      <c r="E80" s="13">
        <v>5</v>
      </c>
      <c r="F80" s="21">
        <v>14.516128999999999</v>
      </c>
    </row>
    <row r="81" spans="2:6" ht="26.25" hidden="1">
      <c r="B81" s="6" t="s">
        <v>78</v>
      </c>
      <c r="C81" s="18" t="s">
        <v>88</v>
      </c>
      <c r="D81" s="13" t="s">
        <v>66</v>
      </c>
      <c r="E81" s="13">
        <v>9</v>
      </c>
      <c r="F81" s="21">
        <v>0</v>
      </c>
    </row>
    <row r="82" spans="2:6" ht="64.5" hidden="1">
      <c r="B82" s="6" t="s">
        <v>78</v>
      </c>
      <c r="C82" s="18" t="s">
        <v>89</v>
      </c>
      <c r="D82" s="13" t="s">
        <v>68</v>
      </c>
      <c r="E82" s="13">
        <v>0</v>
      </c>
      <c r="F82" s="21">
        <v>0</v>
      </c>
    </row>
    <row r="83" spans="2:6" ht="64.5" hidden="1">
      <c r="B83" s="6" t="s">
        <v>78</v>
      </c>
      <c r="C83" s="18" t="s">
        <v>89</v>
      </c>
      <c r="D83" s="13" t="s">
        <v>66</v>
      </c>
      <c r="E83" s="13">
        <v>0</v>
      </c>
      <c r="F83" s="21">
        <v>88.314424599999995</v>
      </c>
    </row>
    <row r="84" spans="2:6" hidden="1">
      <c r="B84" s="6" t="s">
        <v>78</v>
      </c>
      <c r="C84" s="18" t="s">
        <v>78</v>
      </c>
      <c r="D84" s="13" t="s">
        <v>68</v>
      </c>
      <c r="E84" s="13">
        <v>10898</v>
      </c>
      <c r="F84" s="21">
        <v>89.863956999999999</v>
      </c>
    </row>
    <row r="85" spans="2:6" hidden="1">
      <c r="B85" s="6" t="s">
        <v>78</v>
      </c>
      <c r="C85" s="18" t="s">
        <v>78</v>
      </c>
      <c r="D85" s="13" t="s">
        <v>66</v>
      </c>
      <c r="E85" s="13">
        <v>10701</v>
      </c>
      <c r="F85" s="21">
        <v>6.9632383999999998</v>
      </c>
    </row>
    <row r="86" spans="2:6" hidden="1">
      <c r="B86" s="6" t="s">
        <v>78</v>
      </c>
      <c r="C86" s="18" t="s">
        <v>83</v>
      </c>
      <c r="D86" s="13" t="s">
        <v>68</v>
      </c>
      <c r="E86" s="13">
        <v>14604</v>
      </c>
      <c r="F86" s="21">
        <v>6.4955112000000002</v>
      </c>
    </row>
    <row r="87" spans="2:6" hidden="1">
      <c r="B87" s="6" t="s">
        <v>78</v>
      </c>
      <c r="C87" s="18" t="s">
        <v>83</v>
      </c>
      <c r="D87" s="13" t="s">
        <v>66</v>
      </c>
      <c r="E87" s="13">
        <v>13255</v>
      </c>
      <c r="F87" s="21">
        <v>0</v>
      </c>
    </row>
    <row r="88" spans="2:6" ht="26.25" hidden="1">
      <c r="B88" s="6" t="s">
        <v>100</v>
      </c>
      <c r="C88" s="18" t="s">
        <v>106</v>
      </c>
      <c r="D88" s="13" t="s">
        <v>68</v>
      </c>
      <c r="E88" s="13">
        <v>0</v>
      </c>
      <c r="F88" s="21">
        <v>0</v>
      </c>
    </row>
    <row r="89" spans="2:6" ht="26.25" hidden="1">
      <c r="B89" s="6" t="s">
        <v>100</v>
      </c>
      <c r="C89" s="18" t="s">
        <v>106</v>
      </c>
      <c r="D89" s="13" t="s">
        <v>66</v>
      </c>
      <c r="E89" s="13">
        <v>0</v>
      </c>
      <c r="F89" s="21">
        <v>0</v>
      </c>
    </row>
    <row r="90" spans="2:6" hidden="1">
      <c r="B90" s="6" t="s">
        <v>100</v>
      </c>
      <c r="C90" s="18" t="s">
        <v>51</v>
      </c>
      <c r="D90" s="13" t="s">
        <v>68</v>
      </c>
      <c r="E90" s="13">
        <v>0</v>
      </c>
      <c r="F90" s="21">
        <v>0</v>
      </c>
    </row>
    <row r="91" spans="2:6" hidden="1">
      <c r="B91" s="6" t="s">
        <v>100</v>
      </c>
      <c r="C91" s="18" t="s">
        <v>51</v>
      </c>
      <c r="D91" s="13" t="s">
        <v>66</v>
      </c>
      <c r="E91" s="13">
        <v>0</v>
      </c>
      <c r="F91" s="21">
        <v>0</v>
      </c>
    </row>
    <row r="92" spans="2:6" ht="26.25" hidden="1">
      <c r="B92" s="6" t="s">
        <v>100</v>
      </c>
      <c r="C92" s="18" t="s">
        <v>88</v>
      </c>
      <c r="D92" s="13" t="s">
        <v>68</v>
      </c>
      <c r="E92" s="13">
        <v>0</v>
      </c>
      <c r="F92" s="21">
        <v>0</v>
      </c>
    </row>
    <row r="93" spans="2:6" ht="26.25" hidden="1">
      <c r="B93" s="6" t="s">
        <v>100</v>
      </c>
      <c r="C93" s="18" t="s">
        <v>88</v>
      </c>
      <c r="D93" s="13" t="s">
        <v>66</v>
      </c>
      <c r="E93" s="13">
        <v>0</v>
      </c>
      <c r="F93" s="21">
        <v>0</v>
      </c>
    </row>
    <row r="94" spans="2:6" ht="64.5" hidden="1">
      <c r="B94" s="6" t="s">
        <v>100</v>
      </c>
      <c r="C94" s="18" t="s">
        <v>89</v>
      </c>
      <c r="D94" s="13" t="s">
        <v>68</v>
      </c>
      <c r="E94" s="13">
        <v>0</v>
      </c>
      <c r="F94" s="21">
        <v>0</v>
      </c>
    </row>
    <row r="95" spans="2:6" ht="64.5" hidden="1">
      <c r="B95" s="6" t="s">
        <v>100</v>
      </c>
      <c r="C95" s="18" t="s">
        <v>89</v>
      </c>
      <c r="D95" s="13" t="s">
        <v>66</v>
      </c>
      <c r="E95" s="13">
        <v>0</v>
      </c>
      <c r="F95" s="21">
        <v>0</v>
      </c>
    </row>
    <row r="96" spans="2:6" hidden="1">
      <c r="B96" s="6" t="s">
        <v>100</v>
      </c>
      <c r="C96" s="18" t="s">
        <v>78</v>
      </c>
      <c r="D96" s="13" t="s">
        <v>68</v>
      </c>
      <c r="E96" s="13">
        <v>0</v>
      </c>
      <c r="F96" s="21">
        <v>0</v>
      </c>
    </row>
    <row r="97" spans="2:6" hidden="1">
      <c r="B97" s="6" t="s">
        <v>100</v>
      </c>
      <c r="C97" s="18" t="s">
        <v>78</v>
      </c>
      <c r="D97" s="13" t="s">
        <v>66</v>
      </c>
      <c r="E97" s="13">
        <v>0</v>
      </c>
      <c r="F97" s="21">
        <v>0</v>
      </c>
    </row>
    <row r="98" spans="2:6" hidden="1">
      <c r="B98" s="6" t="s">
        <v>100</v>
      </c>
      <c r="C98" s="18" t="s">
        <v>83</v>
      </c>
      <c r="D98" s="13" t="s">
        <v>68</v>
      </c>
      <c r="E98" s="13">
        <v>0</v>
      </c>
      <c r="F98" s="21">
        <v>0</v>
      </c>
    </row>
    <row r="99" spans="2:6" hidden="1">
      <c r="B99" s="6" t="s">
        <v>100</v>
      </c>
      <c r="C99" s="18" t="s">
        <v>83</v>
      </c>
      <c r="D99" s="13" t="s">
        <v>66</v>
      </c>
      <c r="E99" s="13">
        <v>0</v>
      </c>
      <c r="F99" s="21">
        <v>100</v>
      </c>
    </row>
    <row r="100" spans="2:6" ht="26.25" hidden="1">
      <c r="B100" s="6" t="s">
        <v>83</v>
      </c>
      <c r="C100" s="18" t="s">
        <v>106</v>
      </c>
      <c r="D100" s="13" t="s">
        <v>68</v>
      </c>
      <c r="E100" s="13">
        <v>195202</v>
      </c>
      <c r="F100" s="21">
        <v>100</v>
      </c>
    </row>
    <row r="101" spans="2:6" ht="26.25" hidden="1">
      <c r="B101" s="6" t="s">
        <v>83</v>
      </c>
      <c r="C101" s="18" t="s">
        <v>106</v>
      </c>
      <c r="D101" s="13" t="s">
        <v>66</v>
      </c>
      <c r="E101" s="13">
        <v>190075</v>
      </c>
      <c r="F101" s="21">
        <v>100</v>
      </c>
    </row>
    <row r="102" spans="2:6" hidden="1">
      <c r="B102" s="6" t="s">
        <v>83</v>
      </c>
      <c r="C102" s="18" t="s">
        <v>51</v>
      </c>
      <c r="D102" s="13" t="s">
        <v>68</v>
      </c>
      <c r="E102" s="13">
        <v>2063</v>
      </c>
      <c r="F102" s="21">
        <v>100</v>
      </c>
    </row>
    <row r="103" spans="2:6" hidden="1">
      <c r="B103" s="6" t="s">
        <v>83</v>
      </c>
      <c r="C103" s="18" t="s">
        <v>51</v>
      </c>
      <c r="D103" s="13" t="s">
        <v>66</v>
      </c>
      <c r="E103" s="13">
        <v>1977</v>
      </c>
      <c r="F103" s="21">
        <v>100</v>
      </c>
    </row>
    <row r="104" spans="2:6" ht="26.25" hidden="1">
      <c r="B104" s="6" t="s">
        <v>83</v>
      </c>
      <c r="C104" s="18" t="s">
        <v>88</v>
      </c>
      <c r="D104" s="13" t="s">
        <v>68</v>
      </c>
      <c r="E104" s="13">
        <v>86</v>
      </c>
      <c r="F104" s="21">
        <v>100</v>
      </c>
    </row>
    <row r="105" spans="2:6" ht="26.25" hidden="1">
      <c r="B105" s="6" t="s">
        <v>83</v>
      </c>
      <c r="C105" s="18" t="s">
        <v>88</v>
      </c>
      <c r="D105" s="13" t="s">
        <v>66</v>
      </c>
      <c r="E105" s="13">
        <v>62</v>
      </c>
      <c r="F105" s="21">
        <v>100</v>
      </c>
    </row>
    <row r="106" spans="2:6" ht="64.5" hidden="1">
      <c r="B106" s="6" t="s">
        <v>83</v>
      </c>
      <c r="C106" s="18" t="s">
        <v>89</v>
      </c>
      <c r="D106" s="13" t="s">
        <v>68</v>
      </c>
      <c r="E106" s="13">
        <v>39</v>
      </c>
      <c r="F106" s="21">
        <v>100</v>
      </c>
    </row>
    <row r="107" spans="2:6" ht="64.5" hidden="1">
      <c r="B107" s="6" t="s">
        <v>83</v>
      </c>
      <c r="C107" s="18" t="s">
        <v>89</v>
      </c>
      <c r="D107" s="13" t="s">
        <v>66</v>
      </c>
      <c r="E107" s="13">
        <v>46</v>
      </c>
      <c r="F107" s="21">
        <v>100</v>
      </c>
    </row>
    <row r="108" spans="2:6" hidden="1">
      <c r="B108" s="6" t="s">
        <v>83</v>
      </c>
      <c r="C108" s="18" t="s">
        <v>78</v>
      </c>
      <c r="D108" s="13" t="s">
        <v>68</v>
      </c>
      <c r="E108" s="13">
        <v>12340</v>
      </c>
      <c r="F108" s="21">
        <v>100</v>
      </c>
    </row>
    <row r="109" spans="2:6" hidden="1">
      <c r="B109" s="6" t="s">
        <v>83</v>
      </c>
      <c r="C109" s="18" t="s">
        <v>78</v>
      </c>
      <c r="D109" s="13" t="s">
        <v>66</v>
      </c>
      <c r="E109" s="13">
        <v>11908</v>
      </c>
      <c r="F109" s="21">
        <v>100</v>
      </c>
    </row>
    <row r="110" spans="2:6" hidden="1">
      <c r="B110" s="6" t="s">
        <v>83</v>
      </c>
      <c r="C110" s="18" t="s">
        <v>83</v>
      </c>
      <c r="D110" s="13" t="s">
        <v>68</v>
      </c>
      <c r="E110" s="13">
        <v>209730</v>
      </c>
      <c r="F110" s="21">
        <v>100</v>
      </c>
    </row>
    <row r="111" spans="2:6" hidden="1">
      <c r="B111" s="6" t="s">
        <v>83</v>
      </c>
      <c r="C111" s="18" t="s">
        <v>83</v>
      </c>
      <c r="D111" s="13" t="s">
        <v>66</v>
      </c>
      <c r="E111" s="13">
        <v>204064</v>
      </c>
      <c r="F111" s="21">
        <v>100</v>
      </c>
    </row>
    <row r="112" spans="2:6" hidden="1">
      <c r="C112" s="19"/>
    </row>
    <row r="113" spans="2:8" hidden="1">
      <c r="B113" t="s">
        <v>101</v>
      </c>
      <c r="C113" s="19"/>
    </row>
    <row r="114" spans="2:8" hidden="1">
      <c r="B114" t="s">
        <v>102</v>
      </c>
      <c r="C114" s="19"/>
    </row>
    <row r="115" spans="2:8" ht="36.75">
      <c r="B115" s="67" t="s">
        <v>44</v>
      </c>
      <c r="C115" s="67" t="s">
        <v>45</v>
      </c>
      <c r="D115" s="67" t="s">
        <v>164</v>
      </c>
      <c r="E115" s="67" t="s">
        <v>159</v>
      </c>
      <c r="F115" s="67" t="s">
        <v>123</v>
      </c>
    </row>
    <row r="116" spans="2:8">
      <c r="B116" s="76">
        <v>2006</v>
      </c>
      <c r="C116" s="134">
        <v>0.56399999999999995</v>
      </c>
      <c r="D116" s="70">
        <v>0.86399999999999999</v>
      </c>
      <c r="E116" s="70">
        <f>C116-D116</f>
        <v>-0.30000000000000004</v>
      </c>
      <c r="F116" s="130">
        <f>C116/D116</f>
        <v>0.65277777777777768</v>
      </c>
    </row>
    <row r="117" spans="2:8">
      <c r="B117" s="69">
        <v>2011</v>
      </c>
      <c r="C117" s="70">
        <v>0.61499999999999999</v>
      </c>
      <c r="D117" s="70">
        <v>0.88300000000000001</v>
      </c>
      <c r="E117" s="70">
        <f t="shared" ref="E117:E118" si="0">C117-D117</f>
        <v>-0.26800000000000002</v>
      </c>
      <c r="F117" s="130">
        <f t="shared" ref="F117:F118" si="1">C117/D117</f>
        <v>0.69648924122310307</v>
      </c>
    </row>
    <row r="118" spans="2:8">
      <c r="B118" s="54">
        <v>2016</v>
      </c>
      <c r="C118" s="71">
        <v>0.71299999999999997</v>
      </c>
      <c r="D118" s="71">
        <v>0.90500000000000003</v>
      </c>
      <c r="E118" s="71">
        <f t="shared" si="0"/>
        <v>-0.19200000000000006</v>
      </c>
      <c r="F118" s="131">
        <f t="shared" si="1"/>
        <v>0.78784530386740326</v>
      </c>
    </row>
    <row r="119" spans="2:8" ht="24.95" customHeight="1">
      <c r="B119" s="249" t="s">
        <v>242</v>
      </c>
      <c r="C119" s="249"/>
      <c r="D119" s="249"/>
      <c r="E119" s="249"/>
      <c r="F119" s="249"/>
      <c r="G119" s="249"/>
      <c r="H119" s="36"/>
    </row>
  </sheetData>
  <mergeCells count="1">
    <mergeCell ref="B119:G119"/>
  </mergeCells>
  <hyperlinks>
    <hyperlink ref="A1" location="Index!A1" display="Index" xr:uid="{A6021B88-8B4C-4A8A-A868-14505C72DC0A}"/>
  </hyperlinks>
  <pageMargins left="0.7" right="0.7" top="0.75" bottom="0.75" header="0.3" footer="0.3"/>
  <pageSetup paperSize="9" orientation="landscape" r:id="rId1"/>
  <headerFooter>
    <oddFooter>&amp;L&amp;1#&amp;"Arial"&amp;11&amp;KA80000PROTECTED: CABINET-IN-CONFIDENCE</oddFooter>
  </headerFooter>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054D-3450-4E01-B83A-03F16DBA4FF4}">
  <sheetPr>
    <pageSetUpPr fitToPage="1"/>
  </sheetPr>
  <dimension ref="A1:J13"/>
  <sheetViews>
    <sheetView showGridLines="0" zoomScaleNormal="100" zoomScaleSheetLayoutView="145" workbookViewId="0">
      <selection activeCell="C36" sqref="C36"/>
    </sheetView>
  </sheetViews>
  <sheetFormatPr defaultRowHeight="15"/>
  <cols>
    <col min="3" max="3" width="10.42578125" customWidth="1"/>
    <col min="4" max="4" width="12.42578125" customWidth="1"/>
  </cols>
  <sheetData>
    <row r="1" spans="1:10" ht="15.75" thickBot="1">
      <c r="A1" s="3" t="s">
        <v>0</v>
      </c>
      <c r="B1" s="187" t="s">
        <v>131</v>
      </c>
      <c r="C1" s="162"/>
      <c r="D1" s="162"/>
    </row>
    <row r="2" spans="1:10" ht="25.5" thickBot="1">
      <c r="A2" s="3"/>
      <c r="B2" s="156" t="s">
        <v>44</v>
      </c>
      <c r="C2" s="156" t="s">
        <v>45</v>
      </c>
      <c r="D2" s="156" t="s">
        <v>164</v>
      </c>
    </row>
    <row r="3" spans="1:10">
      <c r="A3" s="3"/>
      <c r="B3" s="100">
        <v>2010</v>
      </c>
      <c r="C3" s="167">
        <v>0.50900000000000001</v>
      </c>
      <c r="D3" s="167">
        <v>0.77099999999999991</v>
      </c>
    </row>
    <row r="4" spans="1:10">
      <c r="A4" s="3"/>
      <c r="B4" s="100">
        <v>2011</v>
      </c>
      <c r="C4" s="167">
        <v>0.55799999999999994</v>
      </c>
      <c r="D4" s="167">
        <v>0.77300000000000002</v>
      </c>
    </row>
    <row r="5" spans="1:10">
      <c r="A5" s="166"/>
      <c r="B5" s="188">
        <v>2012</v>
      </c>
      <c r="C5" s="167">
        <v>0.52200000000000002</v>
      </c>
      <c r="D5" s="167">
        <v>0.7609999999999999</v>
      </c>
    </row>
    <row r="6" spans="1:10">
      <c r="A6" s="166"/>
      <c r="B6" s="188">
        <v>2013</v>
      </c>
      <c r="C6" s="167">
        <v>0.58200000000000007</v>
      </c>
      <c r="D6" s="167">
        <v>0.79200000000000004</v>
      </c>
    </row>
    <row r="7" spans="1:10">
      <c r="A7" s="166"/>
      <c r="B7" s="188">
        <v>2014</v>
      </c>
      <c r="C7" s="167">
        <v>0.59699999999999998</v>
      </c>
      <c r="D7" s="167">
        <v>0.80099999999999993</v>
      </c>
    </row>
    <row r="8" spans="1:10">
      <c r="A8" s="166"/>
      <c r="B8" s="188">
        <v>2015</v>
      </c>
      <c r="C8" s="167">
        <v>0.65700000000000003</v>
      </c>
      <c r="D8" s="167">
        <v>0.81499999999999995</v>
      </c>
    </row>
    <row r="9" spans="1:10">
      <c r="A9" s="166"/>
      <c r="B9" s="188">
        <v>2016</v>
      </c>
      <c r="C9" s="167">
        <v>0.65599999999999992</v>
      </c>
      <c r="D9" s="167">
        <v>0.82099999999999995</v>
      </c>
    </row>
    <row r="10" spans="1:10" ht="15.75" thickBot="1">
      <c r="A10" s="166"/>
      <c r="B10" s="189">
        <v>2017</v>
      </c>
      <c r="C10" s="208">
        <v>0.63400000000000001</v>
      </c>
      <c r="D10" s="208">
        <v>0.80799999999999994</v>
      </c>
    </row>
    <row r="11" spans="1:10" ht="66.75" customHeight="1">
      <c r="A11" s="166"/>
      <c r="B11" s="250" t="s">
        <v>248</v>
      </c>
      <c r="C11" s="250"/>
      <c r="D11" s="250"/>
      <c r="E11" s="250"/>
      <c r="F11" s="250"/>
      <c r="G11" s="250"/>
      <c r="H11" s="250"/>
      <c r="I11" s="250"/>
      <c r="J11" s="250"/>
    </row>
    <row r="12" spans="1:10" ht="96" customHeight="1">
      <c r="A12" s="166"/>
      <c r="B12" s="250" t="s">
        <v>249</v>
      </c>
      <c r="C12" s="250"/>
      <c r="D12" s="250"/>
      <c r="E12" s="250"/>
      <c r="F12" s="250"/>
      <c r="G12" s="250"/>
      <c r="H12" s="250"/>
      <c r="I12" s="250"/>
      <c r="J12" s="250"/>
    </row>
    <row r="13" spans="1:10">
      <c r="A13" s="166"/>
      <c r="B13" s="60" t="s">
        <v>216</v>
      </c>
      <c r="C13" s="22"/>
      <c r="D13" s="22"/>
    </row>
  </sheetData>
  <mergeCells count="2">
    <mergeCell ref="B12:J12"/>
    <mergeCell ref="B11:J11"/>
  </mergeCells>
  <hyperlinks>
    <hyperlink ref="A1" location="Index!A1" display="Index" xr:uid="{7DFA0A73-AEFC-4AE7-9282-1EA2326A2173}"/>
  </hyperlinks>
  <pageMargins left="0.7" right="0.7" top="0.75" bottom="0.75" header="0.3" footer="0.3"/>
  <pageSetup paperSize="9" orientation="landscape" r:id="rId1"/>
  <headerFooter>
    <oddFooter>&amp;L&amp;1#&amp;"Arial"&amp;11&amp;KA80000PROTECTED: CABINET-IN-CONFIDENCE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N13"/>
  <sheetViews>
    <sheetView showGridLines="0" zoomScaleNormal="100" zoomScaleSheetLayoutView="265" workbookViewId="0">
      <selection activeCell="C36" sqref="C36"/>
    </sheetView>
  </sheetViews>
  <sheetFormatPr defaultRowHeight="15"/>
  <cols>
    <col min="3" max="3" width="21.7109375" bestFit="1" customWidth="1"/>
  </cols>
  <sheetData>
    <row r="1" spans="1:14">
      <c r="A1" s="3" t="s">
        <v>0</v>
      </c>
      <c r="B1" s="182" t="s">
        <v>132</v>
      </c>
      <c r="C1" s="41"/>
    </row>
    <row r="2" spans="1:14" ht="11.25" customHeight="1">
      <c r="B2" s="78" t="s">
        <v>44</v>
      </c>
      <c r="C2" s="79" t="s">
        <v>103</v>
      </c>
      <c r="N2" s="3"/>
    </row>
    <row r="3" spans="1:14">
      <c r="B3" s="80">
        <v>2011</v>
      </c>
      <c r="C3" s="229">
        <v>272</v>
      </c>
    </row>
    <row r="4" spans="1:14">
      <c r="B4" s="80">
        <v>2012</v>
      </c>
      <c r="C4" s="229">
        <v>354</v>
      </c>
    </row>
    <row r="5" spans="1:14">
      <c r="B5" s="80">
        <v>2013</v>
      </c>
      <c r="C5" s="229">
        <v>380</v>
      </c>
    </row>
    <row r="6" spans="1:14">
      <c r="B6" s="80">
        <v>2014</v>
      </c>
      <c r="C6" s="229">
        <v>512</v>
      </c>
    </row>
    <row r="7" spans="1:14">
      <c r="B7" s="80">
        <v>2015</v>
      </c>
      <c r="C7" s="229">
        <v>560</v>
      </c>
    </row>
    <row r="8" spans="1:14">
      <c r="B8" s="80">
        <v>2016</v>
      </c>
      <c r="C8" s="229">
        <v>570</v>
      </c>
    </row>
    <row r="9" spans="1:14">
      <c r="B9" s="80">
        <v>2017</v>
      </c>
      <c r="C9" s="229">
        <v>523</v>
      </c>
    </row>
    <row r="10" spans="1:14">
      <c r="B10" s="78">
        <v>2018</v>
      </c>
      <c r="C10" s="230">
        <v>594</v>
      </c>
    </row>
    <row r="11" spans="1:14">
      <c r="B11" s="49" t="s">
        <v>105</v>
      </c>
      <c r="C11" s="81"/>
    </row>
    <row r="12" spans="1:14">
      <c r="B12" s="82" t="s">
        <v>104</v>
      </c>
      <c r="C12" s="77"/>
    </row>
    <row r="13" spans="1:14">
      <c r="B13" s="49"/>
      <c r="C13" s="36"/>
    </row>
  </sheetData>
  <hyperlinks>
    <hyperlink ref="A1" location="Index!A1" display="Index" xr:uid="{62413E95-1E39-4A49-BF06-1FEE4E2B8473}"/>
  </hyperlinks>
  <pageMargins left="0.7" right="0.7" top="0.75" bottom="0.75" header="0.3" footer="0.3"/>
  <pageSetup paperSize="9" orientation="landscape" r:id="rId1"/>
  <headerFooter>
    <oddFooter>&amp;L&amp;1#&amp;"Arial"&amp;11&amp;KA80000PROTECTED: CABINET-IN-CONFIDENCE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6682-9CF4-4FE2-B02B-5D6215CFE6BE}">
  <dimension ref="A1:G17"/>
  <sheetViews>
    <sheetView showGridLines="0" zoomScaleNormal="100" zoomScaleSheetLayoutView="190" workbookViewId="0">
      <selection activeCell="G21" sqref="G21"/>
    </sheetView>
  </sheetViews>
  <sheetFormatPr defaultRowHeight="15"/>
  <cols>
    <col min="2" max="2" width="33.140625" customWidth="1"/>
    <col min="5" max="5" width="2.5703125" style="166" customWidth="1"/>
  </cols>
  <sheetData>
    <row r="1" spans="1:7">
      <c r="A1" s="3" t="s">
        <v>0</v>
      </c>
      <c r="B1" s="191" t="s">
        <v>231</v>
      </c>
      <c r="C1" s="84"/>
      <c r="D1" s="84"/>
      <c r="E1" s="202"/>
    </row>
    <row r="2" spans="1:7">
      <c r="A2" s="3"/>
      <c r="B2" s="86" t="s">
        <v>36</v>
      </c>
      <c r="C2" s="251" t="s">
        <v>51</v>
      </c>
      <c r="D2" s="251"/>
      <c r="E2" s="203"/>
      <c r="F2" s="251" t="s">
        <v>106</v>
      </c>
      <c r="G2" s="251"/>
    </row>
    <row r="3" spans="1:7">
      <c r="A3" s="166"/>
      <c r="B3" s="204" t="s">
        <v>44</v>
      </c>
      <c r="C3" s="205">
        <v>2009</v>
      </c>
      <c r="D3" s="205">
        <v>2018</v>
      </c>
      <c r="E3" s="201"/>
      <c r="F3" s="205">
        <v>2009</v>
      </c>
      <c r="G3" s="205">
        <v>2018</v>
      </c>
    </row>
    <row r="4" spans="1:7">
      <c r="A4" s="166"/>
      <c r="B4" s="83" t="s">
        <v>107</v>
      </c>
      <c r="C4" s="99">
        <v>0.60854092526690395</v>
      </c>
      <c r="D4" s="109">
        <v>0.65200000000000002</v>
      </c>
      <c r="E4" s="109"/>
      <c r="F4" s="99">
        <v>0.72532913899568918</v>
      </c>
      <c r="G4" s="109">
        <v>0.752</v>
      </c>
    </row>
    <row r="5" spans="1:7">
      <c r="A5" s="166"/>
      <c r="B5" s="233" t="s">
        <v>152</v>
      </c>
      <c r="C5" s="234">
        <v>9.6085409252669035E-2</v>
      </c>
      <c r="D5" s="236">
        <v>0.155</v>
      </c>
      <c r="E5" s="236"/>
      <c r="F5" s="234">
        <v>7.9721542584178032E-2</v>
      </c>
      <c r="G5" s="236">
        <v>0.08</v>
      </c>
    </row>
    <row r="6" spans="1:7">
      <c r="A6" s="166"/>
      <c r="B6" s="233" t="s">
        <v>108</v>
      </c>
      <c r="C6" s="234">
        <v>0.28825622775800713</v>
      </c>
      <c r="D6" s="236">
        <v>0.32900000000000001</v>
      </c>
      <c r="E6" s="236"/>
      <c r="F6" s="234">
        <v>0.46353256437143192</v>
      </c>
      <c r="G6" s="236">
        <v>0.55100000000000005</v>
      </c>
    </row>
    <row r="7" spans="1:7">
      <c r="A7" s="166"/>
      <c r="B7" s="237" t="s">
        <v>109</v>
      </c>
      <c r="C7" s="234">
        <v>0.22419928825622776</v>
      </c>
      <c r="D7" s="238">
        <v>0.16800000000000001</v>
      </c>
      <c r="E7" s="238"/>
      <c r="F7" s="234">
        <v>0.18207503204007922</v>
      </c>
      <c r="G7" s="238">
        <v>0.121</v>
      </c>
    </row>
    <row r="8" spans="1:7">
      <c r="A8" s="166"/>
      <c r="B8" s="83" t="s">
        <v>110</v>
      </c>
      <c r="C8" s="99">
        <v>0.3914590747330961</v>
      </c>
      <c r="D8" s="99">
        <f>1-D4</f>
        <v>0.34799999999999998</v>
      </c>
      <c r="E8" s="99"/>
      <c r="F8" s="99">
        <v>0.27467086100431087</v>
      </c>
      <c r="G8" s="99">
        <v>0.248</v>
      </c>
    </row>
    <row r="9" spans="1:7">
      <c r="A9" s="166"/>
      <c r="B9" s="233" t="s">
        <v>111</v>
      </c>
      <c r="C9" s="234">
        <v>0.18505338078291814</v>
      </c>
      <c r="D9" s="234">
        <v>0.247</v>
      </c>
      <c r="E9" s="234"/>
      <c r="F9" s="234">
        <v>0.12181055574973786</v>
      </c>
      <c r="G9" s="234">
        <v>0.19800000000000001</v>
      </c>
    </row>
    <row r="10" spans="1:7">
      <c r="A10" s="166"/>
      <c r="B10" s="233" t="s">
        <v>214</v>
      </c>
      <c r="C10" s="234">
        <f>C8-C9</f>
        <v>0.20640569395017797</v>
      </c>
      <c r="D10" s="235">
        <f>D8-D9</f>
        <v>0.10099999999999998</v>
      </c>
      <c r="E10" s="235"/>
      <c r="F10" s="235">
        <v>0.152860305254573</v>
      </c>
      <c r="G10" s="235">
        <v>4.9999999999999989E-2</v>
      </c>
    </row>
    <row r="11" spans="1:7">
      <c r="A11" s="166"/>
      <c r="B11" s="252" t="s">
        <v>195</v>
      </c>
      <c r="C11" s="252"/>
      <c r="D11" s="253"/>
      <c r="E11" s="112"/>
    </row>
    <row r="12" spans="1:7" ht="13.5" customHeight="1">
      <c r="A12" s="166"/>
      <c r="B12" s="254" t="s">
        <v>144</v>
      </c>
      <c r="C12" s="254"/>
      <c r="D12" s="254"/>
      <c r="E12" s="178"/>
    </row>
    <row r="13" spans="1:7">
      <c r="A13" s="166"/>
      <c r="B13" s="94" t="s">
        <v>145</v>
      </c>
      <c r="C13" s="94"/>
      <c r="D13" s="94"/>
      <c r="E13" s="178"/>
    </row>
    <row r="14" spans="1:7">
      <c r="A14" s="166"/>
      <c r="B14" s="94" t="s">
        <v>234</v>
      </c>
      <c r="C14" s="94"/>
      <c r="D14" s="94"/>
      <c r="E14" s="94"/>
    </row>
    <row r="15" spans="1:7">
      <c r="A15" s="166"/>
      <c r="B15" s="255" t="s">
        <v>146</v>
      </c>
      <c r="C15" s="255"/>
      <c r="D15" s="255"/>
      <c r="E15" s="179"/>
    </row>
    <row r="16" spans="1:7">
      <c r="A16" s="166"/>
      <c r="B16" s="95" t="s">
        <v>194</v>
      </c>
      <c r="C16" s="166"/>
      <c r="D16" s="166"/>
    </row>
    <row r="17" spans="1:4">
      <c r="A17" s="166"/>
      <c r="B17" s="19"/>
      <c r="C17" s="166"/>
      <c r="D17" s="166"/>
    </row>
  </sheetData>
  <mergeCells count="5">
    <mergeCell ref="F2:G2"/>
    <mergeCell ref="B11:D11"/>
    <mergeCell ref="B12:D12"/>
    <mergeCell ref="B15:D15"/>
    <mergeCell ref="C2:D2"/>
  </mergeCells>
  <hyperlinks>
    <hyperlink ref="A1" location="Index!A1" display="Index" xr:uid="{1F1FD11D-A6B8-4869-A20C-57704F2D4F4E}"/>
  </hyperlinks>
  <pageMargins left="0.7" right="0.7" top="0.75" bottom="0.75" header="0.3" footer="0.3"/>
  <pageSetup paperSize="9" orientation="landscape" r:id="rId1"/>
  <headerFooter>
    <oddFooter>&amp;L&amp;1#&amp;"Arial"&amp;11&amp;KA80000PROTECTED: CABINET-IN-CONFIDENCE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9"/>
  <sheetViews>
    <sheetView showGridLines="0" zoomScaleNormal="100" zoomScaleSheetLayoutView="235" workbookViewId="0">
      <selection activeCell="C36" sqref="C36"/>
    </sheetView>
  </sheetViews>
  <sheetFormatPr defaultRowHeight="15"/>
  <cols>
    <col min="2" max="2" width="38.42578125" style="96" customWidth="1"/>
    <col min="3" max="3" width="14.7109375" style="96" customWidth="1"/>
    <col min="4" max="4" width="12.28515625" style="96" customWidth="1"/>
    <col min="6" max="6" width="12.42578125" customWidth="1"/>
    <col min="9" max="9" width="9.28515625" customWidth="1"/>
    <col min="19" max="19" width="9.140625" customWidth="1"/>
  </cols>
  <sheetData>
    <row r="1" spans="1:9">
      <c r="A1" s="3" t="s">
        <v>0</v>
      </c>
      <c r="B1" s="200" t="s">
        <v>185</v>
      </c>
      <c r="C1" s="97"/>
      <c r="D1" s="97"/>
      <c r="E1" s="97"/>
      <c r="F1" s="97"/>
    </row>
    <row r="2" spans="1:9" ht="36" customHeight="1">
      <c r="B2" s="98" t="s">
        <v>187</v>
      </c>
      <c r="C2" s="88" t="s">
        <v>46</v>
      </c>
      <c r="D2" s="88" t="s">
        <v>163</v>
      </c>
      <c r="E2" s="88" t="s">
        <v>45</v>
      </c>
      <c r="F2" s="88" t="s">
        <v>164</v>
      </c>
    </row>
    <row r="3" spans="1:9">
      <c r="B3" s="138" t="s">
        <v>182</v>
      </c>
      <c r="C3" s="143">
        <v>3820</v>
      </c>
      <c r="D3" s="143">
        <v>447769</v>
      </c>
      <c r="E3" s="141">
        <v>0.53772522522522526</v>
      </c>
      <c r="F3" s="141">
        <v>0.75809018477822887</v>
      </c>
    </row>
    <row r="4" spans="1:9">
      <c r="B4" s="138" t="s">
        <v>186</v>
      </c>
      <c r="C4" s="143">
        <v>1186</v>
      </c>
      <c r="D4" s="143">
        <v>78515</v>
      </c>
      <c r="E4" s="141">
        <v>0.1669481981981982</v>
      </c>
      <c r="F4" s="141">
        <v>0.13292892285500479</v>
      </c>
    </row>
    <row r="5" spans="1:9">
      <c r="B5" s="138" t="s">
        <v>183</v>
      </c>
      <c r="C5" s="143">
        <v>1842</v>
      </c>
      <c r="D5" s="143">
        <v>58834</v>
      </c>
      <c r="E5" s="145">
        <v>0.25929054054054052</v>
      </c>
      <c r="F5" s="145">
        <v>9.9608230876282899E-2</v>
      </c>
      <c r="G5" s="112"/>
      <c r="H5" s="112"/>
      <c r="I5" s="112"/>
    </row>
    <row r="6" spans="1:9">
      <c r="B6" s="139" t="s">
        <v>184</v>
      </c>
      <c r="C6" s="144">
        <v>256</v>
      </c>
      <c r="D6" s="144">
        <v>5536</v>
      </c>
      <c r="E6" s="142">
        <v>3.6036036036036112E-2</v>
      </c>
      <c r="F6" s="142">
        <v>9.3726614904834308E-3</v>
      </c>
      <c r="G6" s="94"/>
      <c r="H6" s="94"/>
      <c r="I6" s="94"/>
    </row>
    <row r="7" spans="1:9">
      <c r="B7" s="147" t="s">
        <v>225</v>
      </c>
      <c r="C7" s="140"/>
      <c r="D7" s="140"/>
      <c r="E7" s="94"/>
      <c r="F7" s="94"/>
      <c r="G7" s="94"/>
    </row>
    <row r="8" spans="1:9">
      <c r="B8" s="146" t="s">
        <v>188</v>
      </c>
    </row>
    <row r="9" spans="1:9">
      <c r="B9" s="95" t="s">
        <v>102</v>
      </c>
    </row>
  </sheetData>
  <hyperlinks>
    <hyperlink ref="A1" location="Index!A1" display="Index" xr:uid="{FEEA1E7B-6727-4621-A896-C01FDEC05625}"/>
  </hyperlinks>
  <pageMargins left="0.7" right="0.7" top="0.75" bottom="0.75" header="0.3" footer="0.3"/>
  <pageSetup paperSize="9" orientation="landscape" r:id="rId1"/>
  <headerFooter>
    <oddFooter>&amp;L&amp;1#&amp;"Arial"&amp;11&amp;KA80000PROTECTED: CABINET-IN-CONFIDENCE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J13"/>
  <sheetViews>
    <sheetView showGridLines="0" zoomScaleNormal="100" zoomScaleSheetLayoutView="190" workbookViewId="0">
      <selection activeCell="K19" sqref="K19"/>
    </sheetView>
  </sheetViews>
  <sheetFormatPr defaultRowHeight="15"/>
  <cols>
    <col min="3" max="3" width="12.7109375" customWidth="1"/>
    <col min="4" max="4" width="15.85546875" customWidth="1"/>
    <col min="5" max="5" width="15.28515625" customWidth="1"/>
    <col min="6" max="6" width="13" customWidth="1"/>
    <col min="7" max="7" width="13.140625" customWidth="1"/>
    <col min="8" max="8" width="13.5703125" customWidth="1"/>
    <col min="9" max="9" width="20.5703125" customWidth="1"/>
    <col min="10" max="10" width="20.7109375" customWidth="1"/>
  </cols>
  <sheetData>
    <row r="1" spans="1:10">
      <c r="A1" s="3" t="s">
        <v>0</v>
      </c>
      <c r="B1" s="182" t="s">
        <v>243</v>
      </c>
      <c r="C1" s="41"/>
      <c r="D1" s="41"/>
      <c r="E1" s="41"/>
      <c r="F1" s="41"/>
      <c r="G1" s="151"/>
      <c r="H1" s="151"/>
      <c r="I1" s="151"/>
      <c r="J1" s="151"/>
    </row>
    <row r="2" spans="1:10" ht="60">
      <c r="A2" s="177"/>
      <c r="B2" s="78" t="s">
        <v>44</v>
      </c>
      <c r="C2" s="226" t="s">
        <v>235</v>
      </c>
      <c r="D2" s="226" t="s">
        <v>196</v>
      </c>
      <c r="E2" s="226" t="s">
        <v>198</v>
      </c>
      <c r="F2" s="226" t="s">
        <v>199</v>
      </c>
      <c r="G2" s="226" t="s">
        <v>236</v>
      </c>
      <c r="H2" s="226" t="s">
        <v>197</v>
      </c>
      <c r="I2" s="226" t="s">
        <v>200</v>
      </c>
      <c r="J2" s="226" t="s">
        <v>201</v>
      </c>
    </row>
    <row r="3" spans="1:10">
      <c r="A3" s="177"/>
      <c r="B3" s="256" t="s">
        <v>203</v>
      </c>
      <c r="C3" s="256"/>
      <c r="D3" s="256"/>
      <c r="E3" s="256"/>
      <c r="F3" s="256"/>
      <c r="G3" s="256"/>
      <c r="H3" s="256"/>
      <c r="I3" s="256"/>
      <c r="J3" s="256"/>
    </row>
    <row r="4" spans="1:10">
      <c r="A4" s="199"/>
      <c r="B4" s="87">
        <v>2016</v>
      </c>
      <c r="C4" s="169">
        <v>3474</v>
      </c>
      <c r="D4" s="169">
        <v>585</v>
      </c>
      <c r="E4" s="167">
        <v>0.44464354281325996</v>
      </c>
      <c r="F4" s="167">
        <v>7.4875207986688855E-2</v>
      </c>
      <c r="G4" s="169">
        <v>157351</v>
      </c>
      <c r="H4" s="169">
        <v>38451</v>
      </c>
      <c r="I4" s="167">
        <v>0.26202370604240977</v>
      </c>
      <c r="J4" s="167">
        <v>6.4029294513773011E-2</v>
      </c>
    </row>
    <row r="5" spans="1:10">
      <c r="A5" s="199"/>
      <c r="B5" s="87">
        <v>2017</v>
      </c>
      <c r="C5" s="169">
        <v>3849</v>
      </c>
      <c r="D5" s="169">
        <v>672</v>
      </c>
      <c r="E5" s="167">
        <v>0.48028450212128776</v>
      </c>
      <c r="F5" s="167">
        <v>8.3853256800598949E-2</v>
      </c>
      <c r="G5" s="169">
        <v>149225</v>
      </c>
      <c r="H5" s="169">
        <v>39160</v>
      </c>
      <c r="I5" s="167">
        <v>0.24173978123947021</v>
      </c>
      <c r="J5" s="167">
        <v>6.3437961690987796E-2</v>
      </c>
    </row>
    <row r="6" spans="1:10">
      <c r="A6" s="177"/>
      <c r="B6" s="79">
        <v>2018</v>
      </c>
      <c r="C6" s="170">
        <v>3615</v>
      </c>
      <c r="D6" s="170">
        <v>731</v>
      </c>
      <c r="E6" s="168">
        <v>0.44580096189419166</v>
      </c>
      <c r="F6" s="168">
        <v>9.0146750524109018E-2</v>
      </c>
      <c r="G6" s="170">
        <v>128125</v>
      </c>
      <c r="H6" s="170">
        <v>38843</v>
      </c>
      <c r="I6" s="168">
        <v>0.20236504521920973</v>
      </c>
      <c r="J6" s="168">
        <v>6.1349974255217661E-2</v>
      </c>
    </row>
    <row r="7" spans="1:10">
      <c r="A7" s="177"/>
      <c r="B7" s="257" t="s">
        <v>202</v>
      </c>
      <c r="C7" s="257"/>
      <c r="D7" s="257"/>
      <c r="E7" s="257"/>
      <c r="F7" s="257"/>
      <c r="G7" s="257"/>
      <c r="H7" s="257"/>
      <c r="I7" s="257"/>
      <c r="J7" s="257"/>
    </row>
    <row r="8" spans="1:10">
      <c r="A8" s="199"/>
      <c r="B8" s="87">
        <v>2016</v>
      </c>
      <c r="C8" s="171">
        <v>231</v>
      </c>
      <c r="D8" s="172">
        <v>56</v>
      </c>
      <c r="E8" s="167">
        <v>2.9566107769102776E-2</v>
      </c>
      <c r="F8" s="167">
        <v>7.1675412773582487E-3</v>
      </c>
      <c r="G8" s="173">
        <v>20315</v>
      </c>
      <c r="H8" s="172">
        <v>6690</v>
      </c>
      <c r="I8" s="167">
        <v>3.3828902188429398E-2</v>
      </c>
      <c r="J8" s="167">
        <v>1.1140307932099074E-2</v>
      </c>
    </row>
    <row r="9" spans="1:10">
      <c r="A9" s="199"/>
      <c r="B9" s="87">
        <v>2017</v>
      </c>
      <c r="C9" s="171">
        <v>256</v>
      </c>
      <c r="D9" s="172">
        <v>63</v>
      </c>
      <c r="E9" s="167">
        <v>3.1944097828799603E-2</v>
      </c>
      <c r="F9" s="167">
        <v>7.8612428250561511E-3</v>
      </c>
      <c r="G9" s="173">
        <v>20411</v>
      </c>
      <c r="H9" s="172">
        <v>6807</v>
      </c>
      <c r="I9" s="167">
        <v>3.3065174567792434E-2</v>
      </c>
      <c r="J9" s="167">
        <v>1.1027124750524869E-2</v>
      </c>
    </row>
    <row r="10" spans="1:10">
      <c r="A10" s="199"/>
      <c r="B10" s="79">
        <v>2018</v>
      </c>
      <c r="C10" s="174">
        <v>287</v>
      </c>
      <c r="D10" s="175">
        <v>60</v>
      </c>
      <c r="E10" s="168">
        <v>3.539277346158589E-2</v>
      </c>
      <c r="F10" s="168">
        <v>7.3991860895301518E-3</v>
      </c>
      <c r="G10" s="176">
        <v>19855</v>
      </c>
      <c r="H10" s="175">
        <v>5678</v>
      </c>
      <c r="I10" s="168">
        <v>3.1359671983043194E-2</v>
      </c>
      <c r="J10" s="168">
        <v>8.9680290868657392E-3</v>
      </c>
    </row>
    <row r="11" spans="1:10">
      <c r="B11" s="49" t="s">
        <v>205</v>
      </c>
      <c r="C11" s="166"/>
      <c r="D11" s="166"/>
      <c r="E11" s="166"/>
      <c r="F11" s="166"/>
      <c r="G11" s="166"/>
      <c r="H11" s="166"/>
      <c r="I11" s="166"/>
      <c r="J11" s="166"/>
    </row>
    <row r="12" spans="1:10">
      <c r="B12" s="49" t="s">
        <v>204</v>
      </c>
      <c r="C12" s="166"/>
      <c r="D12" s="166"/>
      <c r="E12" s="166"/>
      <c r="F12" s="166"/>
      <c r="G12" s="166"/>
      <c r="H12" s="166"/>
      <c r="I12" s="166"/>
      <c r="J12" s="166"/>
    </row>
    <row r="13" spans="1:10">
      <c r="B13" s="49" t="s">
        <v>226</v>
      </c>
      <c r="C13" s="166"/>
      <c r="D13" s="166"/>
      <c r="E13" s="166"/>
      <c r="F13" s="166"/>
      <c r="G13" s="166"/>
      <c r="H13" s="166"/>
      <c r="I13" s="166"/>
      <c r="J13" s="166"/>
    </row>
  </sheetData>
  <mergeCells count="2">
    <mergeCell ref="B3:J3"/>
    <mergeCell ref="B7:J7"/>
  </mergeCells>
  <hyperlinks>
    <hyperlink ref="A1" location="Index!A1" display="Index" xr:uid="{E83F0D04-88D0-49E0-8454-DD05BFF87AC7}"/>
  </hyperlinks>
  <pageMargins left="0.25" right="0.25" top="0.75" bottom="0.75" header="0.3" footer="0.3"/>
  <pageSetup paperSize="9" scale="99" orientation="landscape" r:id="rId1"/>
  <headerFooter>
    <oddFooter>&amp;L&amp;1#&amp;"Arial"&amp;11&amp;KA80000PROTECTED: CABINET-IN-CONFIDENCE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18"/>
  <sheetViews>
    <sheetView showGridLines="0" zoomScaleNormal="100" zoomScaleSheetLayoutView="175" workbookViewId="0">
      <selection activeCell="C36" sqref="C36"/>
    </sheetView>
  </sheetViews>
  <sheetFormatPr defaultRowHeight="15"/>
  <cols>
    <col min="1" max="1" width="6.85546875" customWidth="1"/>
    <col min="2" max="2" width="7.5703125" style="1" customWidth="1"/>
    <col min="3" max="3" width="13.140625" style="1" customWidth="1"/>
    <col min="4" max="4" width="12.5703125" style="1" customWidth="1"/>
    <col min="5" max="5" width="9.140625" style="1"/>
    <col min="6" max="6" width="12" customWidth="1"/>
    <col min="7" max="7" width="14.7109375" customWidth="1"/>
    <col min="8" max="8" width="11.140625" customWidth="1"/>
    <col min="9" max="9" width="13.140625" customWidth="1"/>
  </cols>
  <sheetData>
    <row r="1" spans="1:15" ht="15.75" thickBot="1">
      <c r="A1" s="3" t="s">
        <v>0</v>
      </c>
      <c r="B1" s="190" t="s">
        <v>169</v>
      </c>
      <c r="C1" s="164"/>
      <c r="D1" s="164"/>
      <c r="E1" s="164"/>
      <c r="F1" s="157"/>
      <c r="G1" s="157"/>
      <c r="H1" s="165"/>
      <c r="I1" s="165"/>
      <c r="J1" s="165"/>
      <c r="K1" s="165"/>
      <c r="L1" s="133"/>
      <c r="M1" s="133"/>
    </row>
    <row r="2" spans="1:15" ht="25.5" thickBot="1">
      <c r="B2" s="192" t="s">
        <v>44</v>
      </c>
      <c r="C2" s="192" t="s">
        <v>46</v>
      </c>
      <c r="D2" s="192" t="s">
        <v>163</v>
      </c>
      <c r="E2" s="192" t="s">
        <v>165</v>
      </c>
      <c r="F2" s="192" t="s">
        <v>167</v>
      </c>
      <c r="G2" s="192" t="s">
        <v>168</v>
      </c>
      <c r="H2" s="192" t="s">
        <v>45</v>
      </c>
      <c r="I2" s="192" t="s">
        <v>164</v>
      </c>
      <c r="J2" s="192" t="s">
        <v>159</v>
      </c>
      <c r="K2" s="192" t="s">
        <v>49</v>
      </c>
    </row>
    <row r="3" spans="1:15" ht="12.75" customHeight="1">
      <c r="B3" s="193">
        <v>2006</v>
      </c>
      <c r="C3" s="194">
        <v>4009</v>
      </c>
      <c r="D3" s="194">
        <v>1325484</v>
      </c>
      <c r="E3" s="194">
        <v>9041</v>
      </c>
      <c r="F3" s="194">
        <v>14622</v>
      </c>
      <c r="G3" s="194">
        <v>2805449</v>
      </c>
      <c r="H3" s="195">
        <v>0.27417589932977704</v>
      </c>
      <c r="I3" s="195">
        <v>0.47246768699056729</v>
      </c>
      <c r="J3" s="118">
        <f>H3-I3</f>
        <v>-0.19829178766079025</v>
      </c>
      <c r="K3" s="119">
        <f>H3/I3</f>
        <v>0.58030613919053242</v>
      </c>
    </row>
    <row r="4" spans="1:15" ht="12.75" customHeight="1">
      <c r="B4" s="193">
        <v>2011</v>
      </c>
      <c r="C4" s="194">
        <v>6478</v>
      </c>
      <c r="D4" s="194">
        <v>1658598</v>
      </c>
      <c r="E4" s="194">
        <v>9904</v>
      </c>
      <c r="F4" s="194">
        <v>18921</v>
      </c>
      <c r="G4" s="194">
        <v>3084768</v>
      </c>
      <c r="H4" s="195">
        <v>0.3423709106284023</v>
      </c>
      <c r="I4" s="195">
        <v>0.53767349765039052</v>
      </c>
      <c r="J4" s="118">
        <f t="shared" ref="J4:J5" si="0">H4-I4</f>
        <v>-0.19530258702198822</v>
      </c>
      <c r="K4" s="119">
        <f t="shared" ref="K4:K5" si="1">H4/I4</f>
        <v>0.63676359747048739</v>
      </c>
    </row>
    <row r="5" spans="1:15" ht="15.75" thickBot="1">
      <c r="B5" s="196">
        <v>2016</v>
      </c>
      <c r="C5" s="197">
        <v>10578</v>
      </c>
      <c r="D5" s="197">
        <v>2003602</v>
      </c>
      <c r="E5" s="197">
        <v>8977</v>
      </c>
      <c r="F5" s="197">
        <v>24081</v>
      </c>
      <c r="G5" s="197">
        <v>3335799</v>
      </c>
      <c r="H5" s="155">
        <v>0.43926747228105145</v>
      </c>
      <c r="I5" s="155">
        <v>0.60063630932199452</v>
      </c>
      <c r="J5" s="155">
        <f t="shared" si="0"/>
        <v>-0.16136883704094307</v>
      </c>
      <c r="K5" s="198">
        <f t="shared" si="1"/>
        <v>0.73133685969951079</v>
      </c>
    </row>
    <row r="6" spans="1:15">
      <c r="B6" s="95" t="s">
        <v>166</v>
      </c>
      <c r="C6"/>
      <c r="D6"/>
      <c r="E6"/>
    </row>
    <row r="7" spans="1:15">
      <c r="B7" s="95" t="s">
        <v>102</v>
      </c>
      <c r="C7"/>
      <c r="D7"/>
      <c r="E7"/>
    </row>
    <row r="8" spans="1:15">
      <c r="B8" s="95" t="s">
        <v>244</v>
      </c>
      <c r="C8"/>
      <c r="D8"/>
      <c r="E8"/>
      <c r="N8" s="148"/>
      <c r="O8" s="148"/>
    </row>
    <row r="9" spans="1:15">
      <c r="N9" s="148"/>
      <c r="O9" s="148"/>
    </row>
    <row r="10" spans="1:15" ht="15.75" thickBot="1">
      <c r="B10" s="190" t="s">
        <v>170</v>
      </c>
      <c r="C10" s="164"/>
      <c r="D10" s="164"/>
      <c r="E10" s="164"/>
      <c r="F10" s="157"/>
      <c r="G10" s="111"/>
      <c r="H10" s="133"/>
      <c r="I10" s="133"/>
      <c r="N10" s="148"/>
      <c r="O10" s="148"/>
    </row>
    <row r="11" spans="1:15" ht="25.5" thickBot="1">
      <c r="B11" s="192" t="s">
        <v>44</v>
      </c>
      <c r="C11" s="192" t="s">
        <v>45</v>
      </c>
      <c r="D11" s="192" t="s">
        <v>164</v>
      </c>
      <c r="E11" s="192" t="s">
        <v>159</v>
      </c>
      <c r="F11" s="192" t="s">
        <v>49</v>
      </c>
      <c r="G11" s="111"/>
      <c r="H11" s="111"/>
      <c r="I11" s="111"/>
      <c r="N11" s="148"/>
      <c r="O11" s="148"/>
    </row>
    <row r="12" spans="1:15">
      <c r="B12" s="193">
        <v>2006</v>
      </c>
      <c r="C12" s="118">
        <v>0.40100000000000002</v>
      </c>
      <c r="D12" s="118">
        <v>0.56100000000000005</v>
      </c>
      <c r="E12" s="118">
        <f>C12-D12</f>
        <v>-0.16000000000000003</v>
      </c>
      <c r="F12" s="119">
        <f>C12/D12</f>
        <v>0.7147950089126559</v>
      </c>
      <c r="N12" s="148"/>
      <c r="O12" s="148"/>
    </row>
    <row r="13" spans="1:15">
      <c r="B13" s="193">
        <v>2011</v>
      </c>
      <c r="C13" s="118">
        <v>0.46300000000000002</v>
      </c>
      <c r="D13" s="118">
        <v>0.625</v>
      </c>
      <c r="E13" s="118">
        <f t="shared" ref="E13:E14" si="2">C13-D13</f>
        <v>-0.16199999999999998</v>
      </c>
      <c r="F13" s="119">
        <f t="shared" ref="F13" si="3">C13/D13</f>
        <v>0.74080000000000001</v>
      </c>
      <c r="N13" s="148"/>
      <c r="O13" s="148"/>
    </row>
    <row r="14" spans="1:15" ht="15.75" customHeight="1" thickBot="1">
      <c r="B14" s="196">
        <v>2016</v>
      </c>
      <c r="C14" s="155">
        <v>0.45403899721448465</v>
      </c>
      <c r="D14" s="155">
        <v>0.68824997780142627</v>
      </c>
      <c r="E14" s="155">
        <f t="shared" si="2"/>
        <v>-0.23421098058694162</v>
      </c>
      <c r="F14" s="198">
        <f>C14/D14</f>
        <v>0.65970070738670461</v>
      </c>
      <c r="N14" s="148"/>
      <c r="O14" s="148"/>
    </row>
    <row r="15" spans="1:15" ht="15" customHeight="1">
      <c r="B15" s="219" t="s">
        <v>246</v>
      </c>
      <c r="C15" s="219"/>
      <c r="D15" s="219"/>
      <c r="E15" s="219"/>
      <c r="F15" s="219"/>
      <c r="G15" s="219"/>
      <c r="H15" s="219"/>
      <c r="I15" s="219"/>
      <c r="J15" s="219"/>
      <c r="K15" s="219"/>
      <c r="L15" s="219"/>
      <c r="M15" s="219"/>
    </row>
    <row r="16" spans="1:15">
      <c r="B16" s="163" t="s">
        <v>171</v>
      </c>
    </row>
    <row r="17" spans="2:2">
      <c r="B17" s="163" t="s">
        <v>245</v>
      </c>
    </row>
    <row r="18" spans="2:2">
      <c r="B18" s="95" t="s">
        <v>102</v>
      </c>
    </row>
  </sheetData>
  <hyperlinks>
    <hyperlink ref="A1" location="Index!A1" display="Index" xr:uid="{C1F586B0-830A-4E23-BF34-F5EDB9E9F922}"/>
  </hyperlinks>
  <pageMargins left="0.25" right="0.25" top="0.75" bottom="0.75" header="0.3" footer="0.3"/>
  <pageSetup paperSize="9" scale="86"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O22"/>
  <sheetViews>
    <sheetView showGridLines="0" zoomScaleNormal="100" zoomScaleSheetLayoutView="130" workbookViewId="0">
      <selection activeCell="E38" sqref="E38"/>
    </sheetView>
  </sheetViews>
  <sheetFormatPr defaultRowHeight="15"/>
  <cols>
    <col min="1" max="1" width="6.42578125" customWidth="1"/>
    <col min="2" max="2" width="9.140625" style="37"/>
    <col min="3" max="3" width="10" style="37" bestFit="1" customWidth="1"/>
    <col min="4" max="4" width="9.85546875" style="37" customWidth="1"/>
    <col min="5" max="5" width="11.140625" style="37" customWidth="1"/>
    <col min="6" max="7" width="9.140625" style="37"/>
    <col min="8" max="10" width="9.140625" style="4"/>
  </cols>
  <sheetData>
    <row r="1" spans="1:15" ht="15.75" thickBot="1">
      <c r="A1" s="3" t="s">
        <v>0</v>
      </c>
      <c r="B1" s="181" t="s">
        <v>120</v>
      </c>
      <c r="C1" s="33"/>
      <c r="D1" s="34"/>
      <c r="E1" s="34"/>
      <c r="F1" s="34"/>
      <c r="G1" s="35"/>
      <c r="I1" s="5"/>
      <c r="N1" s="3"/>
    </row>
    <row r="2" spans="1:15" ht="24.75" thickBot="1">
      <c r="B2" s="180" t="s">
        <v>44</v>
      </c>
      <c r="C2" s="23" t="s">
        <v>46</v>
      </c>
      <c r="D2" s="23" t="s">
        <v>45</v>
      </c>
      <c r="E2" s="23" t="s">
        <v>47</v>
      </c>
      <c r="F2" s="23" t="s">
        <v>48</v>
      </c>
      <c r="G2" s="23" t="s">
        <v>49</v>
      </c>
      <c r="H2"/>
      <c r="I2"/>
      <c r="J2"/>
    </row>
    <row r="3" spans="1:15">
      <c r="B3" s="24">
        <v>2008</v>
      </c>
      <c r="C3" s="227">
        <v>525</v>
      </c>
      <c r="D3" s="31">
        <v>0.62</v>
      </c>
      <c r="E3" s="31">
        <v>0.92366400226134204</v>
      </c>
      <c r="F3" s="31">
        <v>0.30366400226134205</v>
      </c>
      <c r="G3" s="25">
        <v>0.67123975653711443</v>
      </c>
      <c r="H3"/>
      <c r="I3"/>
      <c r="J3"/>
    </row>
    <row r="4" spans="1:15">
      <c r="B4" s="24">
        <v>2009</v>
      </c>
      <c r="C4" s="227">
        <v>579</v>
      </c>
      <c r="D4" s="31">
        <v>0.67200000000000004</v>
      </c>
      <c r="E4" s="31">
        <v>0.92676191805898145</v>
      </c>
      <c r="F4" s="31">
        <v>0.25476191805898141</v>
      </c>
      <c r="G4" s="25">
        <v>0.72510532306662201</v>
      </c>
      <c r="H4"/>
      <c r="I4"/>
      <c r="J4"/>
    </row>
    <row r="5" spans="1:15">
      <c r="B5" s="24">
        <v>2010</v>
      </c>
      <c r="C5" s="227">
        <v>731</v>
      </c>
      <c r="D5" s="31">
        <v>0.72799999999999998</v>
      </c>
      <c r="E5" s="31">
        <v>0.95117900044490578</v>
      </c>
      <c r="F5" s="31">
        <v>0.2231790004449058</v>
      </c>
      <c r="G5" s="25">
        <v>0.76536592971405404</v>
      </c>
      <c r="H5"/>
      <c r="I5"/>
      <c r="J5"/>
    </row>
    <row r="6" spans="1:15">
      <c r="B6" s="24">
        <v>2011</v>
      </c>
      <c r="C6" s="227">
        <v>742</v>
      </c>
      <c r="D6" s="31">
        <v>0.70099999999999996</v>
      </c>
      <c r="E6" s="31">
        <v>0.94597329585382994</v>
      </c>
      <c r="F6" s="31">
        <v>0.24497329585382999</v>
      </c>
      <c r="G6" s="25">
        <v>0.74103571746946773</v>
      </c>
      <c r="H6"/>
      <c r="I6"/>
      <c r="J6"/>
    </row>
    <row r="7" spans="1:15">
      <c r="B7" s="24">
        <v>2012</v>
      </c>
      <c r="C7" s="227">
        <v>911</v>
      </c>
      <c r="D7" s="31">
        <v>0.81599999999999995</v>
      </c>
      <c r="E7" s="31">
        <v>0.97959183673469397</v>
      </c>
      <c r="F7" s="31">
        <v>0.16359183673469402</v>
      </c>
      <c r="G7" s="25">
        <v>0.83299999999999985</v>
      </c>
      <c r="H7"/>
      <c r="I7"/>
      <c r="J7"/>
    </row>
    <row r="8" spans="1:15">
      <c r="B8" s="24">
        <v>2013</v>
      </c>
      <c r="C8" s="227">
        <v>986</v>
      </c>
      <c r="D8" s="31">
        <v>0.77100000000000002</v>
      </c>
      <c r="E8" s="31">
        <v>0.98200100000000001</v>
      </c>
      <c r="F8" s="31">
        <v>0.21100099999999999</v>
      </c>
      <c r="G8" s="25">
        <v>0.78513158336905975</v>
      </c>
      <c r="H8"/>
      <c r="I8"/>
      <c r="J8"/>
    </row>
    <row r="9" spans="1:15">
      <c r="B9" s="24">
        <v>2014</v>
      </c>
      <c r="C9" s="227">
        <v>1053</v>
      </c>
      <c r="D9" s="31">
        <v>0.79600000000000004</v>
      </c>
      <c r="E9" s="31">
        <v>0.98199999999999998</v>
      </c>
      <c r="F9" s="31">
        <v>0.18599999999999994</v>
      </c>
      <c r="G9" s="25">
        <v>0.81059063136456222</v>
      </c>
      <c r="H9"/>
      <c r="I9"/>
      <c r="J9"/>
    </row>
    <row r="10" spans="1:15">
      <c r="B10" s="24">
        <v>2015</v>
      </c>
      <c r="C10" s="227">
        <v>1100</v>
      </c>
      <c r="D10" s="31">
        <v>0.82199999999999995</v>
      </c>
      <c r="E10" s="31">
        <v>0.98099999999999998</v>
      </c>
      <c r="F10" s="31">
        <v>0.15900000000000003</v>
      </c>
      <c r="G10" s="25">
        <v>0.8379204892966361</v>
      </c>
      <c r="H10"/>
      <c r="I10"/>
      <c r="J10"/>
    </row>
    <row r="11" spans="1:15">
      <c r="B11" s="24">
        <v>2016</v>
      </c>
      <c r="C11" s="227">
        <v>1211</v>
      </c>
      <c r="D11" s="31">
        <v>0.90500000000000003</v>
      </c>
      <c r="E11" s="31">
        <v>0.96199999999999997</v>
      </c>
      <c r="F11" s="31">
        <v>5.699999999999994E-2</v>
      </c>
      <c r="G11" s="25">
        <v>0.94074844074844077</v>
      </c>
      <c r="H11"/>
      <c r="I11"/>
      <c r="J11"/>
    </row>
    <row r="12" spans="1:15">
      <c r="B12" s="24">
        <v>2017</v>
      </c>
      <c r="C12" s="227">
        <v>1331</v>
      </c>
      <c r="D12" s="31">
        <v>0.94</v>
      </c>
      <c r="E12" s="31">
        <v>0.93400000000000005</v>
      </c>
      <c r="F12" s="31">
        <f>E12-D12</f>
        <v>-5.9999999999998943E-3</v>
      </c>
      <c r="G12" s="25">
        <v>1.0064239828693788</v>
      </c>
      <c r="H12"/>
      <c r="I12"/>
      <c r="J12"/>
    </row>
    <row r="13" spans="1:15" ht="15.75" thickBot="1">
      <c r="B13" s="26" t="s">
        <v>250</v>
      </c>
      <c r="C13" s="228">
        <v>1499</v>
      </c>
      <c r="D13" s="32">
        <v>1</v>
      </c>
      <c r="E13" s="32">
        <v>0.92100000000000004</v>
      </c>
      <c r="F13" s="32">
        <f>E13-D13</f>
        <v>-7.8999999999999959E-2</v>
      </c>
      <c r="G13" s="27">
        <v>1.0064239828693788</v>
      </c>
      <c r="H13"/>
      <c r="I13"/>
      <c r="J13"/>
    </row>
    <row r="14" spans="1:15">
      <c r="B14" s="28" t="s">
        <v>50</v>
      </c>
      <c r="C14" s="36"/>
      <c r="D14" s="36"/>
      <c r="E14" s="36"/>
      <c r="F14" s="36"/>
      <c r="G14" s="36"/>
      <c r="H14"/>
      <c r="I14"/>
      <c r="J14"/>
    </row>
    <row r="15" spans="1:15">
      <c r="B15" s="29" t="s">
        <v>119</v>
      </c>
      <c r="C15" s="36"/>
      <c r="D15" s="36"/>
      <c r="E15" s="36"/>
      <c r="F15" s="36"/>
      <c r="G15" s="36"/>
      <c r="H15"/>
      <c r="I15"/>
      <c r="J15"/>
    </row>
    <row r="16" spans="1:15" ht="25.5" customHeight="1">
      <c r="B16" s="241" t="s">
        <v>251</v>
      </c>
      <c r="C16" s="241"/>
      <c r="D16" s="241"/>
      <c r="E16" s="241"/>
      <c r="F16" s="241"/>
      <c r="G16" s="241"/>
      <c r="H16" s="241"/>
      <c r="I16" s="241"/>
      <c r="J16" s="241"/>
      <c r="K16" s="241"/>
      <c r="L16" s="241"/>
      <c r="M16" s="241"/>
      <c r="N16" s="241"/>
      <c r="O16" s="30"/>
    </row>
    <row r="17" spans="2:14">
      <c r="B17" s="150" t="s">
        <v>190</v>
      </c>
      <c r="C17" s="36"/>
      <c r="D17" s="36"/>
      <c r="E17" s="36"/>
      <c r="F17" s="36"/>
      <c r="G17" s="36"/>
      <c r="H17"/>
      <c r="I17"/>
      <c r="J17"/>
    </row>
    <row r="18" spans="2:14" ht="46.5" customHeight="1">
      <c r="B18" s="242" t="s">
        <v>256</v>
      </c>
      <c r="C18" s="242"/>
      <c r="D18" s="242"/>
      <c r="E18" s="242"/>
      <c r="F18" s="242"/>
      <c r="G18" s="242"/>
      <c r="H18" s="242"/>
      <c r="I18" s="242"/>
      <c r="J18" s="242"/>
      <c r="K18" s="242"/>
      <c r="L18" s="242"/>
      <c r="M18" s="242"/>
      <c r="N18" s="242"/>
    </row>
    <row r="19" spans="2:14">
      <c r="B19" s="36"/>
      <c r="C19" s="36"/>
      <c r="D19" s="36"/>
      <c r="E19" s="36"/>
      <c r="F19" s="36"/>
      <c r="G19" s="36"/>
      <c r="H19"/>
      <c r="I19"/>
      <c r="J19"/>
    </row>
    <row r="20" spans="2:14">
      <c r="B20" s="36"/>
      <c r="C20" s="36"/>
      <c r="D20" s="36"/>
      <c r="E20" s="36"/>
      <c r="F20" s="36"/>
      <c r="G20" s="36"/>
      <c r="H20"/>
      <c r="I20"/>
      <c r="J20"/>
    </row>
    <row r="22" spans="2:14">
      <c r="D22" s="37" t="s">
        <v>52</v>
      </c>
    </row>
  </sheetData>
  <mergeCells count="2">
    <mergeCell ref="B16:N16"/>
    <mergeCell ref="B18:N18"/>
  </mergeCells>
  <hyperlinks>
    <hyperlink ref="A1" location="Index!A1" display="Index" xr:uid="{C64AD288-90D8-4865-BE8B-C9B313A3FCCB}"/>
  </hyperlinks>
  <pageMargins left="0.7" right="0.7" top="0.75" bottom="0.75" header="0.3" footer="0.3"/>
  <pageSetup paperSize="9" scale="96" orientation="landscape" r:id="rId1"/>
  <headerFooter>
    <oddFooter>&amp;L&amp;1#&amp;"Arial"&amp;11&amp;KA80000PROTECTED: CABINET-IN-CONFIDENCE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pageSetUpPr fitToPage="1"/>
  </sheetPr>
  <dimension ref="A1:T12"/>
  <sheetViews>
    <sheetView showGridLines="0" zoomScaleNormal="100" zoomScaleSheetLayoutView="190" workbookViewId="0">
      <selection activeCell="S10" sqref="S10"/>
    </sheetView>
  </sheetViews>
  <sheetFormatPr defaultRowHeight="15"/>
  <cols>
    <col min="2" max="2" width="11.140625" customWidth="1"/>
    <col min="3" max="3" width="15.42578125" customWidth="1"/>
    <col min="4" max="4" width="18.5703125" customWidth="1"/>
    <col min="5" max="5" width="16.7109375" customWidth="1"/>
    <col min="6" max="6" width="14.7109375" customWidth="1"/>
    <col min="7" max="7" width="19.28515625" customWidth="1"/>
    <col min="8" max="8" width="17.7109375" customWidth="1"/>
    <col min="9" max="9" width="17.42578125" customWidth="1"/>
    <col min="10" max="10" width="10.5703125" customWidth="1"/>
  </cols>
  <sheetData>
    <row r="1" spans="1:20">
      <c r="A1" s="3" t="s">
        <v>0</v>
      </c>
      <c r="B1" s="182" t="s">
        <v>213</v>
      </c>
      <c r="C1" s="41"/>
      <c r="D1" s="41"/>
      <c r="E1" s="41"/>
      <c r="F1" s="41"/>
      <c r="G1" s="41"/>
      <c r="H1" s="41"/>
      <c r="I1" s="66"/>
      <c r="N1" s="3"/>
    </row>
    <row r="2" spans="1:20" ht="48">
      <c r="B2" s="88" t="s">
        <v>44</v>
      </c>
      <c r="C2" s="88" t="s">
        <v>112</v>
      </c>
      <c r="D2" s="85" t="s">
        <v>113</v>
      </c>
      <c r="E2" s="85" t="s">
        <v>114</v>
      </c>
      <c r="F2" s="85" t="s">
        <v>115</v>
      </c>
      <c r="G2" s="85" t="s">
        <v>116</v>
      </c>
      <c r="H2" s="85" t="s">
        <v>117</v>
      </c>
      <c r="I2" s="85" t="s">
        <v>118</v>
      </c>
    </row>
    <row r="3" spans="1:20">
      <c r="B3" s="89">
        <v>2016</v>
      </c>
      <c r="C3" s="90" t="s">
        <v>51</v>
      </c>
      <c r="D3" s="239">
        <v>0.83499999999999996</v>
      </c>
      <c r="E3" s="239">
        <v>0.67400000000000004</v>
      </c>
      <c r="F3" s="167">
        <v>0.373</v>
      </c>
      <c r="G3" s="167">
        <v>0.88900000000000001</v>
      </c>
      <c r="H3" s="167">
        <v>0.70200000000000007</v>
      </c>
      <c r="I3" s="167">
        <v>0.34899999999999998</v>
      </c>
      <c r="K3" s="135"/>
      <c r="L3" s="135"/>
      <c r="M3" s="135"/>
      <c r="N3" s="135"/>
      <c r="O3" s="135"/>
      <c r="P3" s="135"/>
      <c r="Q3" s="166"/>
      <c r="R3" s="166"/>
      <c r="S3" s="166"/>
      <c r="T3" s="166"/>
    </row>
    <row r="4" spans="1:20">
      <c r="B4" s="89">
        <v>2016</v>
      </c>
      <c r="C4" s="90" t="s">
        <v>54</v>
      </c>
      <c r="D4" s="239">
        <v>0.86099999999999999</v>
      </c>
      <c r="E4" s="239">
        <v>0.79200000000000004</v>
      </c>
      <c r="F4" s="167">
        <v>0.27399999999999997</v>
      </c>
      <c r="G4" s="167">
        <v>0.85499999999999998</v>
      </c>
      <c r="H4" s="167">
        <v>0.75099999999999989</v>
      </c>
      <c r="I4" s="167">
        <v>0.31900000000000001</v>
      </c>
      <c r="K4" s="135"/>
      <c r="L4" s="135"/>
      <c r="M4" s="135"/>
      <c r="N4" s="135"/>
      <c r="O4" s="135"/>
      <c r="P4" s="135"/>
    </row>
    <row r="5" spans="1:20">
      <c r="B5" s="89">
        <v>2017</v>
      </c>
      <c r="C5" s="90" t="s">
        <v>51</v>
      </c>
      <c r="D5" s="239">
        <v>0.85299999999999998</v>
      </c>
      <c r="E5" s="239">
        <v>0.76900000000000002</v>
      </c>
      <c r="F5" s="167">
        <v>0.30599999999999999</v>
      </c>
      <c r="G5" s="167">
        <v>0.83700000000000008</v>
      </c>
      <c r="H5" s="167">
        <v>0.71599999999999997</v>
      </c>
      <c r="I5" s="167">
        <v>0.31900000000000001</v>
      </c>
      <c r="K5" s="135"/>
      <c r="L5" s="135"/>
      <c r="M5" s="135"/>
      <c r="N5" s="135"/>
      <c r="O5" s="135"/>
      <c r="P5" s="135"/>
    </row>
    <row r="6" spans="1:20">
      <c r="B6" s="89">
        <v>2017</v>
      </c>
      <c r="C6" s="90" t="s">
        <v>54</v>
      </c>
      <c r="D6" s="239">
        <v>0.85199999999999998</v>
      </c>
      <c r="E6" s="239">
        <v>0.77400000000000002</v>
      </c>
      <c r="F6" s="167">
        <v>0.28000000000000003</v>
      </c>
      <c r="G6" s="167">
        <v>0.82599999999999996</v>
      </c>
      <c r="H6" s="167">
        <v>0.73299999999999998</v>
      </c>
      <c r="I6" s="167">
        <v>0.28499999999999998</v>
      </c>
      <c r="K6" s="135"/>
      <c r="L6" s="135"/>
      <c r="M6" s="135"/>
      <c r="N6" s="135"/>
      <c r="O6" s="135"/>
      <c r="P6" s="135"/>
    </row>
    <row r="7" spans="1:20">
      <c r="B7" s="89">
        <v>2018</v>
      </c>
      <c r="C7" s="90" t="s">
        <v>51</v>
      </c>
      <c r="D7" s="239">
        <v>0.85400000000000009</v>
      </c>
      <c r="E7" s="239">
        <v>0.76300000000000001</v>
      </c>
      <c r="F7" s="167">
        <v>0.29199999999999998</v>
      </c>
      <c r="G7" s="167">
        <v>0.83</v>
      </c>
      <c r="H7" s="167">
        <v>0.72299999999999998</v>
      </c>
      <c r="I7" s="167">
        <v>0.29499999999999998</v>
      </c>
      <c r="K7" s="135"/>
      <c r="L7" s="135"/>
      <c r="M7" s="135"/>
      <c r="N7" s="135"/>
      <c r="O7" s="135"/>
      <c r="P7" s="135"/>
    </row>
    <row r="8" spans="1:20">
      <c r="B8" s="91">
        <v>2018</v>
      </c>
      <c r="C8" s="92" t="s">
        <v>54</v>
      </c>
      <c r="D8" s="240">
        <v>0.84499999999999997</v>
      </c>
      <c r="E8" s="240">
        <v>0.77099999999999991</v>
      </c>
      <c r="F8" s="168">
        <v>0.26</v>
      </c>
      <c r="G8" s="168">
        <v>0.83099999999999996</v>
      </c>
      <c r="H8" s="168">
        <v>0.746</v>
      </c>
      <c r="I8" s="168">
        <v>0.26899999999999996</v>
      </c>
      <c r="K8" s="135"/>
      <c r="L8" s="135"/>
      <c r="M8" s="135"/>
      <c r="N8" s="135"/>
      <c r="O8" s="135"/>
      <c r="P8" s="135"/>
    </row>
    <row r="9" spans="1:20" ht="15" customHeight="1">
      <c r="B9" s="93" t="s">
        <v>134</v>
      </c>
      <c r="C9" s="93"/>
      <c r="D9" s="93"/>
      <c r="E9" s="93"/>
      <c r="F9" s="93"/>
      <c r="G9" s="93"/>
      <c r="H9" s="93"/>
      <c r="I9" s="46"/>
    </row>
    <row r="10" spans="1:20" ht="15" customHeight="1">
      <c r="B10" s="93" t="s">
        <v>133</v>
      </c>
      <c r="C10" s="93"/>
      <c r="D10" s="93"/>
      <c r="E10" s="93"/>
      <c r="F10" s="93"/>
      <c r="G10" s="93"/>
      <c r="H10" s="93"/>
      <c r="I10" s="46"/>
    </row>
    <row r="11" spans="1:20">
      <c r="B11" s="94" t="s">
        <v>135</v>
      </c>
      <c r="C11" s="94"/>
      <c r="D11" s="94"/>
      <c r="E11" s="94"/>
      <c r="F11" s="94"/>
      <c r="G11" s="94"/>
      <c r="H11" s="94"/>
      <c r="I11" s="46"/>
    </row>
    <row r="12" spans="1:20">
      <c r="B12" s="49" t="s">
        <v>227</v>
      </c>
    </row>
  </sheetData>
  <sortState xmlns:xlrd2="http://schemas.microsoft.com/office/spreadsheetml/2017/richdata2" ref="B3:I8">
    <sortCondition ref="B3:B8"/>
  </sortState>
  <hyperlinks>
    <hyperlink ref="A1" location="Index!A1" display="Index" xr:uid="{225485A2-A38A-48C5-9182-E272CAAE97DE}"/>
  </hyperlinks>
  <pageMargins left="0.25" right="0.25" top="0.75" bottom="0.75" header="0.3" footer="0.3"/>
  <pageSetup paperSize="9" scale="69" orientation="landscape" r:id="rId1"/>
  <headerFooter>
    <oddFooter>&amp;L&amp;1#&amp;"Arial"&amp;11&amp;KA80000PROTECTED: CABINET-IN-CONFIDENCE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F24"/>
  <sheetViews>
    <sheetView showGridLines="0" zoomScaleNormal="100" zoomScaleSheetLayoutView="175" workbookViewId="0">
      <selection activeCell="F44" sqref="F44"/>
    </sheetView>
  </sheetViews>
  <sheetFormatPr defaultRowHeight="15"/>
  <cols>
    <col min="2" max="2" width="32.5703125" style="101" bestFit="1" customWidth="1"/>
    <col min="3" max="3" width="15.85546875" style="101" bestFit="1" customWidth="1"/>
    <col min="4" max="4" width="6.5703125" style="101" bestFit="1" customWidth="1"/>
    <col min="5" max="5" width="20.28515625" style="101" bestFit="1" customWidth="1"/>
    <col min="7" max="7" width="11.5703125" customWidth="1"/>
  </cols>
  <sheetData>
    <row r="1" spans="1:5">
      <c r="A1" s="3" t="s">
        <v>0</v>
      </c>
      <c r="B1" s="183" t="s">
        <v>150</v>
      </c>
    </row>
    <row r="2" spans="1:5">
      <c r="B2" s="63" t="s">
        <v>143</v>
      </c>
      <c r="C2" s="63" t="s">
        <v>44</v>
      </c>
      <c r="D2" s="63" t="s">
        <v>147</v>
      </c>
      <c r="E2" s="63" t="s">
        <v>148</v>
      </c>
    </row>
    <row r="3" spans="1:5">
      <c r="B3" s="103" t="s">
        <v>138</v>
      </c>
      <c r="C3" s="220" t="s">
        <v>139</v>
      </c>
      <c r="D3" s="113">
        <v>1</v>
      </c>
      <c r="E3" s="113">
        <v>1</v>
      </c>
    </row>
    <row r="4" spans="1:5">
      <c r="B4" s="103"/>
      <c r="C4" s="220" t="s">
        <v>140</v>
      </c>
      <c r="D4" s="114">
        <v>6</v>
      </c>
      <c r="E4" s="114">
        <v>6</v>
      </c>
    </row>
    <row r="5" spans="1:5" ht="24.75">
      <c r="B5" s="105" t="s">
        <v>141</v>
      </c>
      <c r="C5" s="220">
        <v>2017</v>
      </c>
      <c r="D5" s="114">
        <v>7</v>
      </c>
      <c r="E5" s="114">
        <v>5</v>
      </c>
    </row>
    <row r="6" spans="1:5">
      <c r="B6" s="103"/>
      <c r="C6" s="220">
        <v>2018</v>
      </c>
      <c r="D6" s="114">
        <v>4</v>
      </c>
      <c r="E6" s="114">
        <v>3</v>
      </c>
    </row>
    <row r="7" spans="1:5">
      <c r="B7" s="103"/>
      <c r="C7" s="220">
        <v>2019</v>
      </c>
      <c r="D7" s="114">
        <v>2</v>
      </c>
      <c r="E7" s="114">
        <v>1</v>
      </c>
    </row>
    <row r="8" spans="1:5" ht="24.75">
      <c r="B8" s="105" t="s">
        <v>237</v>
      </c>
      <c r="C8" s="220">
        <v>2017</v>
      </c>
      <c r="D8" s="114" t="s">
        <v>142</v>
      </c>
      <c r="E8" s="114" t="s">
        <v>142</v>
      </c>
    </row>
    <row r="9" spans="1:5">
      <c r="B9" s="105"/>
      <c r="C9" s="220">
        <v>2018</v>
      </c>
      <c r="D9" s="114" t="s">
        <v>142</v>
      </c>
      <c r="E9" s="114" t="s">
        <v>142</v>
      </c>
    </row>
    <row r="10" spans="1:5">
      <c r="B10" s="105"/>
      <c r="C10" s="220">
        <v>2019</v>
      </c>
      <c r="D10" s="114" t="s">
        <v>142</v>
      </c>
      <c r="E10" s="114" t="s">
        <v>142</v>
      </c>
    </row>
    <row r="11" spans="1:5" ht="24.75">
      <c r="B11" s="105" t="s">
        <v>238</v>
      </c>
      <c r="C11" s="220">
        <v>2017</v>
      </c>
      <c r="D11" s="114">
        <v>24</v>
      </c>
      <c r="E11" s="114">
        <v>18</v>
      </c>
    </row>
    <row r="12" spans="1:5">
      <c r="B12" s="103"/>
      <c r="C12" s="220">
        <v>2018</v>
      </c>
      <c r="D12" s="114">
        <v>11</v>
      </c>
      <c r="E12" s="114">
        <v>11</v>
      </c>
    </row>
    <row r="13" spans="1:5">
      <c r="B13" s="103"/>
      <c r="C13" s="220">
        <v>2019</v>
      </c>
      <c r="D13" s="114">
        <v>13</v>
      </c>
      <c r="E13" s="114">
        <v>13</v>
      </c>
    </row>
    <row r="14" spans="1:5" ht="24.75">
      <c r="B14" s="105" t="s">
        <v>255</v>
      </c>
      <c r="C14" s="220">
        <v>2017</v>
      </c>
      <c r="D14" s="114">
        <v>39</v>
      </c>
      <c r="E14" s="114">
        <v>24</v>
      </c>
    </row>
    <row r="15" spans="1:5">
      <c r="B15" s="103"/>
      <c r="C15" s="220">
        <v>2018</v>
      </c>
      <c r="D15" s="114">
        <v>35</v>
      </c>
      <c r="E15" s="114">
        <v>30</v>
      </c>
    </row>
    <row r="16" spans="1:5">
      <c r="B16" s="103"/>
      <c r="C16" s="220" t="s">
        <v>254</v>
      </c>
      <c r="D16" s="114">
        <v>14</v>
      </c>
      <c r="E16" s="114">
        <v>3</v>
      </c>
    </row>
    <row r="17" spans="2:6" ht="24.75">
      <c r="B17" s="105" t="s">
        <v>239</v>
      </c>
      <c r="C17" s="220">
        <v>2017</v>
      </c>
      <c r="D17" s="114">
        <v>0</v>
      </c>
      <c r="E17" s="114">
        <v>0</v>
      </c>
    </row>
    <row r="18" spans="2:6">
      <c r="B18" s="103"/>
      <c r="C18" s="220">
        <v>2018</v>
      </c>
      <c r="D18" s="114">
        <v>1</v>
      </c>
      <c r="E18" s="114">
        <v>1</v>
      </c>
    </row>
    <row r="19" spans="2:6">
      <c r="B19" s="103"/>
      <c r="C19" s="220">
        <v>2019</v>
      </c>
      <c r="D19" s="114">
        <v>0</v>
      </c>
      <c r="E19" s="114">
        <v>0</v>
      </c>
    </row>
    <row r="20" spans="2:6">
      <c r="B20" s="105" t="s">
        <v>240</v>
      </c>
      <c r="C20" s="220">
        <v>2017</v>
      </c>
      <c r="D20" s="114" t="s">
        <v>142</v>
      </c>
      <c r="E20" s="114" t="s">
        <v>142</v>
      </c>
    </row>
    <row r="21" spans="2:6">
      <c r="B21" s="102"/>
      <c r="C21" s="220">
        <v>2018</v>
      </c>
      <c r="D21" s="114" t="s">
        <v>142</v>
      </c>
      <c r="E21" s="114" t="s">
        <v>142</v>
      </c>
    </row>
    <row r="22" spans="2:6">
      <c r="B22" s="104"/>
      <c r="C22" s="221">
        <v>2019</v>
      </c>
      <c r="D22" s="115" t="s">
        <v>142</v>
      </c>
      <c r="E22" s="115" t="s">
        <v>142</v>
      </c>
    </row>
    <row r="23" spans="2:6">
      <c r="B23" s="132" t="s">
        <v>149</v>
      </c>
    </row>
    <row r="24" spans="2:6">
      <c r="B24" s="132" t="s">
        <v>253</v>
      </c>
      <c r="F24" s="135"/>
    </row>
  </sheetData>
  <hyperlinks>
    <hyperlink ref="A1" location="Index!A1" display="Index" xr:uid="{17484BCF-0916-4749-AEA4-69DBAA1E494D}"/>
  </hyperlinks>
  <pageMargins left="0.7" right="0.7" top="0.75" bottom="0.75" header="0.3" footer="0.3"/>
  <pageSetup paperSize="9"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N9"/>
  <sheetViews>
    <sheetView showGridLines="0" zoomScaleNormal="100" zoomScaleSheetLayoutView="130" workbookViewId="0">
      <selection activeCell="C36" sqref="C36"/>
    </sheetView>
  </sheetViews>
  <sheetFormatPr defaultRowHeight="15"/>
  <cols>
    <col min="1" max="1" width="6.28515625" customWidth="1"/>
    <col min="3" max="3" width="10.28515625" customWidth="1"/>
    <col min="4" max="4" width="10.85546875" customWidth="1"/>
  </cols>
  <sheetData>
    <row r="1" spans="1:14">
      <c r="A1" s="3" t="s">
        <v>0</v>
      </c>
      <c r="B1" s="182" t="s">
        <v>121</v>
      </c>
      <c r="C1" s="41"/>
      <c r="D1" s="41"/>
      <c r="N1" s="3"/>
    </row>
    <row r="2" spans="1:14" ht="24.75">
      <c r="B2" s="126" t="s">
        <v>44</v>
      </c>
      <c r="C2" s="40" t="s">
        <v>46</v>
      </c>
      <c r="D2" s="40" t="s">
        <v>45</v>
      </c>
    </row>
    <row r="3" spans="1:14">
      <c r="B3" s="127">
        <v>2016</v>
      </c>
      <c r="C3" s="39">
        <v>642</v>
      </c>
      <c r="D3" s="38">
        <v>0.50600000000000001</v>
      </c>
    </row>
    <row r="4" spans="1:14">
      <c r="B4" s="127">
        <v>2017</v>
      </c>
      <c r="C4" s="39">
        <v>750</v>
      </c>
      <c r="D4" s="38">
        <v>0.56999999999999995</v>
      </c>
    </row>
    <row r="5" spans="1:14">
      <c r="B5" s="126" t="s">
        <v>252</v>
      </c>
      <c r="C5" s="43">
        <v>852</v>
      </c>
      <c r="D5" s="42">
        <v>0.625</v>
      </c>
    </row>
    <row r="6" spans="1:14">
      <c r="B6" s="28" t="s">
        <v>50</v>
      </c>
      <c r="C6" s="8"/>
      <c r="D6" s="8"/>
      <c r="E6" s="9"/>
      <c r="F6" s="9"/>
      <c r="G6" s="9"/>
      <c r="H6" s="10"/>
    </row>
    <row r="7" spans="1:14" ht="24.75" customHeight="1">
      <c r="B7" s="243" t="s">
        <v>154</v>
      </c>
      <c r="C7" s="243"/>
      <c r="D7" s="243"/>
      <c r="E7" s="243"/>
      <c r="F7" s="243"/>
      <c r="G7" s="243"/>
      <c r="H7" s="243"/>
      <c r="I7" s="243"/>
      <c r="J7" s="243"/>
    </row>
    <row r="8" spans="1:14" ht="34.5" customHeight="1">
      <c r="B8" s="241" t="s">
        <v>53</v>
      </c>
      <c r="C8" s="241"/>
      <c r="D8" s="241"/>
      <c r="E8" s="241"/>
      <c r="F8" s="241"/>
      <c r="G8" s="241"/>
      <c r="H8" s="241"/>
      <c r="I8" s="241"/>
      <c r="J8" s="241"/>
    </row>
    <row r="9" spans="1:14" ht="71.25" customHeight="1">
      <c r="B9" s="242" t="s">
        <v>258</v>
      </c>
      <c r="C9" s="242"/>
      <c r="D9" s="242"/>
      <c r="E9" s="242"/>
      <c r="F9" s="242"/>
      <c r="G9" s="242"/>
      <c r="H9" s="242"/>
      <c r="I9" s="242"/>
      <c r="J9" s="242"/>
      <c r="K9" s="231"/>
      <c r="L9" s="231"/>
      <c r="M9" s="231"/>
      <c r="N9" s="231"/>
    </row>
  </sheetData>
  <mergeCells count="3">
    <mergeCell ref="B8:J8"/>
    <mergeCell ref="B7:J7"/>
    <mergeCell ref="B9:J9"/>
  </mergeCells>
  <hyperlinks>
    <hyperlink ref="A1" location="Index!A1" display="Index" xr:uid="{B1864C92-B044-4FD5-B959-C254B4372EF3}"/>
  </hyperlinks>
  <pageMargins left="0.7" right="0.7" top="0.75" bottom="0.75" header="0.3" footer="0.3"/>
  <pageSetup paperSize="9"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W8"/>
  <sheetViews>
    <sheetView showGridLines="0" zoomScaleNormal="100" zoomScaleSheetLayoutView="190" workbookViewId="0">
      <selection activeCell="C36" sqref="C36"/>
    </sheetView>
  </sheetViews>
  <sheetFormatPr defaultRowHeight="15"/>
  <cols>
    <col min="1" max="1" width="6.140625" customWidth="1"/>
    <col min="2" max="3" width="9.140625" style="36"/>
    <col min="4" max="4" width="12.5703125" style="36" customWidth="1"/>
    <col min="5" max="6" width="9.140625" style="36"/>
    <col min="23" max="23" width="10" bestFit="1" customWidth="1"/>
  </cols>
  <sheetData>
    <row r="1" spans="1:23">
      <c r="A1" s="3" t="s">
        <v>0</v>
      </c>
      <c r="B1" s="182" t="s">
        <v>153</v>
      </c>
      <c r="C1" s="45"/>
      <c r="D1" s="45"/>
      <c r="E1" s="45"/>
      <c r="F1" s="45"/>
      <c r="I1" s="3"/>
      <c r="S1" s="41"/>
      <c r="T1" s="41"/>
      <c r="U1" s="41"/>
      <c r="V1" s="41"/>
      <c r="W1" s="41"/>
    </row>
    <row r="2" spans="1:23" ht="24.75">
      <c r="B2" s="126" t="s">
        <v>44</v>
      </c>
      <c r="C2" s="40" t="s">
        <v>45</v>
      </c>
      <c r="D2" s="40" t="s">
        <v>122</v>
      </c>
      <c r="E2" s="110" t="s">
        <v>48</v>
      </c>
      <c r="F2" s="52" t="s">
        <v>49</v>
      </c>
    </row>
    <row r="3" spans="1:23">
      <c r="B3" s="127">
        <v>2009</v>
      </c>
      <c r="C3" s="38">
        <v>0.42399999999999999</v>
      </c>
      <c r="D3" s="38">
        <v>0.20300000000000001</v>
      </c>
      <c r="E3" s="56">
        <f>C3-D3</f>
        <v>0.22099999999999997</v>
      </c>
      <c r="F3" s="57">
        <f>C3/D3</f>
        <v>2.0886699507389159</v>
      </c>
    </row>
    <row r="4" spans="1:23">
      <c r="B4" s="127">
        <v>2012</v>
      </c>
      <c r="C4" s="38">
        <v>0.39600000000000002</v>
      </c>
      <c r="D4" s="38">
        <v>0.19500000000000001</v>
      </c>
      <c r="E4" s="56">
        <f t="shared" ref="E4:E6" si="0">C4-D4</f>
        <v>0.20100000000000001</v>
      </c>
      <c r="F4" s="57">
        <f t="shared" ref="F4:F6" si="1">C4/D4</f>
        <v>2.0307692307692307</v>
      </c>
    </row>
    <row r="5" spans="1:23">
      <c r="B5" s="127">
        <v>2015</v>
      </c>
      <c r="C5" s="38">
        <v>0.40299999999999997</v>
      </c>
      <c r="D5" s="38">
        <v>0.19899999999999998</v>
      </c>
      <c r="E5" s="56">
        <f t="shared" si="0"/>
        <v>0.20399999999999999</v>
      </c>
      <c r="F5" s="57">
        <f t="shared" si="1"/>
        <v>2.0251256281407035</v>
      </c>
    </row>
    <row r="6" spans="1:23">
      <c r="B6" s="126">
        <v>2018</v>
      </c>
      <c r="C6" s="42">
        <v>0.42399999999999999</v>
      </c>
      <c r="D6" s="42">
        <v>0.19800000000000001</v>
      </c>
      <c r="E6" s="59">
        <f t="shared" si="0"/>
        <v>0.22599999999999998</v>
      </c>
      <c r="F6" s="47">
        <f t="shared" si="1"/>
        <v>2.1414141414141414</v>
      </c>
    </row>
    <row r="7" spans="1:23">
      <c r="B7" s="28" t="s">
        <v>55</v>
      </c>
    </row>
    <row r="8" spans="1:23">
      <c r="B8" s="29" t="s">
        <v>56</v>
      </c>
    </row>
  </sheetData>
  <hyperlinks>
    <hyperlink ref="A1" location="Index!A1" display="Index" xr:uid="{1FA0008B-8E80-4FFB-A32D-B4E2993FE94F}"/>
  </hyperlinks>
  <pageMargins left="0.7" right="0.7" top="0.75" bottom="0.75" header="0.3" footer="0.3"/>
  <pageSetup paperSize="9"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AE36"/>
  <sheetViews>
    <sheetView showGridLines="0" zoomScaleNormal="100" zoomScaleSheetLayoutView="130" workbookViewId="0">
      <selection activeCell="C36" sqref="C36"/>
    </sheetView>
  </sheetViews>
  <sheetFormatPr defaultRowHeight="15"/>
  <cols>
    <col min="1" max="1" width="6.140625" customWidth="1"/>
    <col min="2" max="2" width="7.5703125" customWidth="1"/>
    <col min="3" max="3" width="10.5703125" customWidth="1"/>
    <col min="4" max="4" width="12.5703125" customWidth="1"/>
    <col min="5" max="6" width="8.140625" customWidth="1"/>
    <col min="7" max="7" width="1.85546875" customWidth="1"/>
    <col min="12" max="12" width="2.140625" customWidth="1"/>
    <col min="17" max="17" width="2.28515625" customWidth="1"/>
    <col min="22" max="22" width="2" customWidth="1"/>
    <col min="27" max="27" width="3.42578125" customWidth="1"/>
  </cols>
  <sheetData>
    <row r="1" spans="1:31">
      <c r="A1" s="3" t="s">
        <v>0</v>
      </c>
      <c r="B1" s="183" t="s">
        <v>161</v>
      </c>
      <c r="C1" s="45"/>
      <c r="D1" s="45"/>
      <c r="E1" s="45"/>
      <c r="F1" s="45"/>
      <c r="G1" s="41"/>
      <c r="H1" s="41"/>
      <c r="I1" s="41"/>
      <c r="J1" s="41"/>
      <c r="K1" s="41"/>
      <c r="L1" s="41"/>
      <c r="M1" s="41"/>
      <c r="N1" s="41"/>
      <c r="O1" s="41"/>
      <c r="P1" s="41"/>
      <c r="Q1" s="41"/>
      <c r="R1" s="41"/>
      <c r="S1" s="41"/>
      <c r="T1" s="41"/>
      <c r="U1" s="41"/>
      <c r="V1" s="41"/>
      <c r="W1" s="41"/>
      <c r="X1" s="41"/>
      <c r="Y1" s="41"/>
      <c r="Z1" s="41"/>
      <c r="AA1" s="41"/>
    </row>
    <row r="2" spans="1:31">
      <c r="A2" s="3"/>
      <c r="B2" s="117"/>
      <c r="C2" s="244">
        <v>2008</v>
      </c>
      <c r="D2" s="244"/>
      <c r="E2" s="244"/>
      <c r="F2" s="244"/>
      <c r="H2" s="244">
        <v>2009</v>
      </c>
      <c r="I2" s="244"/>
      <c r="J2" s="244"/>
      <c r="K2" s="244"/>
      <c r="M2" s="244">
        <v>2010</v>
      </c>
      <c r="N2" s="244"/>
      <c r="O2" s="244"/>
      <c r="P2" s="244"/>
      <c r="R2" s="244">
        <v>2011</v>
      </c>
      <c r="S2" s="244"/>
      <c r="T2" s="244"/>
      <c r="U2" s="244"/>
      <c r="W2" s="244">
        <v>2012</v>
      </c>
      <c r="X2" s="244"/>
      <c r="Y2" s="244"/>
      <c r="Z2" s="244"/>
      <c r="AA2" s="136"/>
      <c r="AB2" s="244">
        <v>2013</v>
      </c>
      <c r="AC2" s="244"/>
      <c r="AD2" s="244"/>
      <c r="AE2" s="244"/>
    </row>
    <row r="3" spans="1:31" ht="36.75">
      <c r="B3" s="48" t="s">
        <v>58</v>
      </c>
      <c r="C3" s="68" t="s">
        <v>45</v>
      </c>
      <c r="D3" s="68" t="s">
        <v>164</v>
      </c>
      <c r="E3" s="54" t="s">
        <v>48</v>
      </c>
      <c r="F3" s="54" t="s">
        <v>123</v>
      </c>
      <c r="H3" s="53" t="s">
        <v>45</v>
      </c>
      <c r="I3" s="53" t="s">
        <v>164</v>
      </c>
      <c r="J3" s="54" t="s">
        <v>48</v>
      </c>
      <c r="K3" s="54" t="s">
        <v>123</v>
      </c>
      <c r="M3" s="53" t="s">
        <v>45</v>
      </c>
      <c r="N3" s="53" t="s">
        <v>164</v>
      </c>
      <c r="O3" s="54" t="s">
        <v>48</v>
      </c>
      <c r="P3" s="54" t="s">
        <v>123</v>
      </c>
      <c r="R3" s="53" t="s">
        <v>45</v>
      </c>
      <c r="S3" s="53" t="s">
        <v>164</v>
      </c>
      <c r="T3" s="54" t="s">
        <v>48</v>
      </c>
      <c r="U3" s="54" t="s">
        <v>123</v>
      </c>
      <c r="W3" s="53" t="s">
        <v>45</v>
      </c>
      <c r="X3" s="53" t="s">
        <v>164</v>
      </c>
      <c r="Y3" s="54" t="s">
        <v>48</v>
      </c>
      <c r="Z3" s="54" t="s">
        <v>123</v>
      </c>
      <c r="AA3" s="69"/>
      <c r="AB3" s="53" t="s">
        <v>45</v>
      </c>
      <c r="AC3" s="53" t="s">
        <v>164</v>
      </c>
      <c r="AD3" s="54" t="s">
        <v>48</v>
      </c>
      <c r="AE3" s="54" t="s">
        <v>123</v>
      </c>
    </row>
    <row r="4" spans="1:31">
      <c r="B4" s="51" t="s">
        <v>59</v>
      </c>
      <c r="C4" s="118">
        <v>0.44799999999999995</v>
      </c>
      <c r="D4" s="118">
        <v>0.51300000000000001</v>
      </c>
      <c r="E4" s="56">
        <f>C4-D4</f>
        <v>-6.5000000000000058E-2</v>
      </c>
      <c r="F4" s="57">
        <f>C4/D4</f>
        <v>0.87329434697855735</v>
      </c>
      <c r="H4" s="118">
        <v>0.45</v>
      </c>
      <c r="I4" s="118">
        <v>0.73299999999999998</v>
      </c>
      <c r="J4" s="56">
        <f>H4-I4</f>
        <v>-0.28299999999999997</v>
      </c>
      <c r="K4" s="57">
        <f>H4/I4</f>
        <v>0.61391541609822653</v>
      </c>
      <c r="M4" s="118">
        <v>0.46600000000000003</v>
      </c>
      <c r="N4" s="118">
        <v>0.75</v>
      </c>
      <c r="O4" s="56">
        <f>M4-N4</f>
        <v>-0.28399999999999997</v>
      </c>
      <c r="P4" s="57">
        <f>M4/N4</f>
        <v>0.6213333333333334</v>
      </c>
      <c r="R4" s="118">
        <v>0.45399999999999996</v>
      </c>
      <c r="S4" s="118">
        <v>0.73699999999999999</v>
      </c>
      <c r="T4" s="56">
        <f>R4-S4</f>
        <v>-0.28300000000000003</v>
      </c>
      <c r="U4" s="57">
        <f>R4/S4</f>
        <v>0.61601085481682494</v>
      </c>
      <c r="W4" s="118">
        <v>0.45899999999999996</v>
      </c>
      <c r="X4" s="118">
        <v>0.73699999999999999</v>
      </c>
      <c r="Y4" s="56">
        <f>W4-X4</f>
        <v>-0.27800000000000002</v>
      </c>
      <c r="Z4" s="57">
        <f>W4/X4</f>
        <v>0.62279511533242871</v>
      </c>
      <c r="AA4" s="57"/>
      <c r="AB4" s="118">
        <v>0.47899999999999998</v>
      </c>
      <c r="AC4" s="118">
        <v>0.75900000000000001</v>
      </c>
      <c r="AD4" s="56">
        <f>AB4-AC4</f>
        <v>-0.28000000000000003</v>
      </c>
      <c r="AE4" s="57">
        <f>AB4/AC4</f>
        <v>0.63109354413702234</v>
      </c>
    </row>
    <row r="5" spans="1:31">
      <c r="B5" s="51" t="s">
        <v>60</v>
      </c>
      <c r="C5" s="118">
        <v>0.32299999999999995</v>
      </c>
      <c r="D5" s="118">
        <v>0.59299999999999997</v>
      </c>
      <c r="E5" s="56">
        <f t="shared" ref="E5:E7" si="0">C5-D5</f>
        <v>-0.27</v>
      </c>
      <c r="F5" s="57">
        <f t="shared" ref="F5:F7" si="1">C5/D5</f>
        <v>0.54468802698145025</v>
      </c>
      <c r="H5" s="118">
        <v>0.35200000000000004</v>
      </c>
      <c r="I5" s="118">
        <v>0.64300000000000002</v>
      </c>
      <c r="J5" s="56">
        <f t="shared" ref="J5:J6" si="2">H5-I5</f>
        <v>-0.29099999999999998</v>
      </c>
      <c r="K5" s="57">
        <f t="shared" ref="K5:K7" si="3">H5/I5</f>
        <v>0.54743390357698296</v>
      </c>
      <c r="M5" s="118">
        <v>0.33500000000000002</v>
      </c>
      <c r="N5" s="118">
        <v>0.61799999999999999</v>
      </c>
      <c r="O5" s="56">
        <f t="shared" ref="O5:O7" si="4">M5-N5</f>
        <v>-0.28299999999999997</v>
      </c>
      <c r="P5" s="57">
        <f t="shared" ref="P5:P7" si="5">M5/N5</f>
        <v>0.54207119741100329</v>
      </c>
      <c r="R5" s="118">
        <v>0.33100000000000002</v>
      </c>
      <c r="S5" s="118">
        <v>0.625</v>
      </c>
      <c r="T5" s="56">
        <f t="shared" ref="T5:T7" si="6">R5-S5</f>
        <v>-0.29399999999999998</v>
      </c>
      <c r="U5" s="57">
        <f t="shared" ref="U5:U7" si="7">R5/S5</f>
        <v>0.52960000000000007</v>
      </c>
      <c r="W5" s="118">
        <v>0.31</v>
      </c>
      <c r="X5" s="118">
        <v>0.63300000000000001</v>
      </c>
      <c r="Y5" s="56">
        <f t="shared" ref="Y5:Y7" si="8">W5-X5</f>
        <v>-0.32300000000000001</v>
      </c>
      <c r="Z5" s="57">
        <f t="shared" ref="Z5:Z7" si="9">W5/X5</f>
        <v>0.48973143759873616</v>
      </c>
      <c r="AA5" s="57"/>
      <c r="AB5" s="118">
        <v>0.39700000000000002</v>
      </c>
      <c r="AC5" s="118">
        <v>0.67500000000000004</v>
      </c>
      <c r="AD5" s="56">
        <f t="shared" ref="AD5:AD7" si="10">AB5-AC5</f>
        <v>-0.27800000000000002</v>
      </c>
      <c r="AE5" s="57">
        <f t="shared" ref="AE5:AE7" si="11">AB5/AC5</f>
        <v>0.58814814814814809</v>
      </c>
    </row>
    <row r="6" spans="1:31">
      <c r="B6" s="51" t="s">
        <v>61</v>
      </c>
      <c r="C6" s="118">
        <v>0.21099999999999997</v>
      </c>
      <c r="D6" s="118">
        <v>0.56299999999999994</v>
      </c>
      <c r="E6" s="56">
        <f t="shared" si="0"/>
        <v>-0.35199999999999998</v>
      </c>
      <c r="F6" s="57">
        <f t="shared" si="1"/>
        <v>0.37477797513321487</v>
      </c>
      <c r="H6" s="118">
        <v>0.27200000000000002</v>
      </c>
      <c r="I6" s="118">
        <v>0.59799999999999998</v>
      </c>
      <c r="J6" s="56">
        <f t="shared" si="2"/>
        <v>-0.32599999999999996</v>
      </c>
      <c r="K6" s="57">
        <f t="shared" si="3"/>
        <v>0.45484949832775923</v>
      </c>
      <c r="M6" s="118">
        <v>0.31900000000000001</v>
      </c>
      <c r="N6" s="118">
        <v>0.64200000000000002</v>
      </c>
      <c r="O6" s="56">
        <f t="shared" si="4"/>
        <v>-0.32300000000000001</v>
      </c>
      <c r="P6" s="57">
        <f t="shared" si="5"/>
        <v>0.49688473520249221</v>
      </c>
      <c r="R6" s="118">
        <v>0.254</v>
      </c>
      <c r="S6" s="118">
        <v>0.57699999999999996</v>
      </c>
      <c r="T6" s="56">
        <f t="shared" si="6"/>
        <v>-0.32299999999999995</v>
      </c>
      <c r="U6" s="57">
        <f t="shared" si="7"/>
        <v>0.44020797227036401</v>
      </c>
      <c r="W6" s="118">
        <v>0.313</v>
      </c>
      <c r="X6" s="118">
        <v>0.60300000000000009</v>
      </c>
      <c r="Y6" s="56">
        <f t="shared" si="8"/>
        <v>-0.29000000000000009</v>
      </c>
      <c r="Z6" s="57">
        <f t="shared" si="9"/>
        <v>0.5190713101160862</v>
      </c>
      <c r="AA6" s="57"/>
      <c r="AB6" s="118">
        <v>0.30400000000000005</v>
      </c>
      <c r="AC6" s="118">
        <v>0.60199999999999998</v>
      </c>
      <c r="AD6" s="56">
        <f t="shared" si="10"/>
        <v>-0.29799999999999993</v>
      </c>
      <c r="AE6" s="57">
        <f t="shared" si="11"/>
        <v>0.50498338870431903</v>
      </c>
    </row>
    <row r="7" spans="1:31">
      <c r="B7" s="52" t="s">
        <v>62</v>
      </c>
      <c r="C7" s="58">
        <v>0.19500000000000001</v>
      </c>
      <c r="D7" s="58">
        <v>0.496</v>
      </c>
      <c r="E7" s="59">
        <f t="shared" si="0"/>
        <v>-0.30099999999999999</v>
      </c>
      <c r="F7" s="47">
        <f t="shared" si="1"/>
        <v>0.39314516129032262</v>
      </c>
      <c r="G7" s="41"/>
      <c r="H7" s="118">
        <v>0.21</v>
      </c>
      <c r="I7" s="118">
        <v>0.54</v>
      </c>
      <c r="J7" s="59">
        <f>H7-I7</f>
        <v>-0.33000000000000007</v>
      </c>
      <c r="K7" s="47">
        <f t="shared" si="3"/>
        <v>0.38888888888888884</v>
      </c>
      <c r="L7" s="41"/>
      <c r="M7" s="118">
        <v>0.157</v>
      </c>
      <c r="N7" s="118">
        <v>0.504</v>
      </c>
      <c r="O7" s="59">
        <f t="shared" si="4"/>
        <v>-0.34699999999999998</v>
      </c>
      <c r="P7" s="47">
        <f t="shared" si="5"/>
        <v>0.31150793650793651</v>
      </c>
      <c r="Q7" s="41"/>
      <c r="R7" s="118">
        <v>0.21700000000000003</v>
      </c>
      <c r="S7" s="118">
        <v>0.50800000000000001</v>
      </c>
      <c r="T7" s="59">
        <f t="shared" si="6"/>
        <v>-0.29099999999999998</v>
      </c>
      <c r="U7" s="47">
        <f t="shared" si="7"/>
        <v>0.42716535433070868</v>
      </c>
      <c r="V7" s="41"/>
      <c r="W7" s="118">
        <v>0.22</v>
      </c>
      <c r="X7" s="118">
        <v>0.48700000000000004</v>
      </c>
      <c r="Y7" s="59">
        <f t="shared" si="8"/>
        <v>-0.26700000000000002</v>
      </c>
      <c r="Z7" s="47">
        <f t="shared" si="9"/>
        <v>0.45174537987679669</v>
      </c>
      <c r="AA7" s="47"/>
      <c r="AB7" s="58">
        <v>0.23</v>
      </c>
      <c r="AC7" s="58">
        <v>0.51</v>
      </c>
      <c r="AD7" s="59">
        <f t="shared" si="10"/>
        <v>-0.28000000000000003</v>
      </c>
      <c r="AE7" s="47">
        <f t="shared" si="11"/>
        <v>0.45098039215686275</v>
      </c>
    </row>
    <row r="8" spans="1:31">
      <c r="B8" s="117"/>
      <c r="C8" s="245">
        <v>2014</v>
      </c>
      <c r="D8" s="245"/>
      <c r="E8" s="244"/>
      <c r="F8" s="244"/>
      <c r="H8" s="244">
        <v>2015</v>
      </c>
      <c r="I8" s="244"/>
      <c r="J8" s="244"/>
      <c r="K8" s="244"/>
      <c r="M8" s="244">
        <v>2016</v>
      </c>
      <c r="N8" s="244"/>
      <c r="O8" s="244"/>
      <c r="P8" s="244"/>
      <c r="R8" s="244">
        <v>2017</v>
      </c>
      <c r="S8" s="244"/>
      <c r="T8" s="244"/>
      <c r="U8" s="244"/>
      <c r="W8" s="244">
        <v>2018</v>
      </c>
      <c r="X8" s="244"/>
      <c r="Y8" s="244"/>
      <c r="Z8" s="244"/>
      <c r="AA8" s="136"/>
    </row>
    <row r="9" spans="1:31" ht="36.75">
      <c r="B9" s="48" t="s">
        <v>58</v>
      </c>
      <c r="C9" s="53" t="s">
        <v>45</v>
      </c>
      <c r="D9" s="53" t="s">
        <v>164</v>
      </c>
      <c r="E9" s="54" t="s">
        <v>48</v>
      </c>
      <c r="F9" s="54" t="s">
        <v>123</v>
      </c>
      <c r="H9" s="53" t="s">
        <v>45</v>
      </c>
      <c r="I9" s="53" t="s">
        <v>164</v>
      </c>
      <c r="J9" s="54" t="s">
        <v>48</v>
      </c>
      <c r="K9" s="54" t="s">
        <v>123</v>
      </c>
      <c r="M9" s="53" t="s">
        <v>45</v>
      </c>
      <c r="N9" s="53" t="s">
        <v>164</v>
      </c>
      <c r="O9" s="54" t="s">
        <v>48</v>
      </c>
      <c r="P9" s="54" t="s">
        <v>123</v>
      </c>
      <c r="R9" s="53" t="s">
        <v>45</v>
      </c>
      <c r="S9" s="53" t="s">
        <v>164</v>
      </c>
      <c r="T9" s="54" t="s">
        <v>48</v>
      </c>
      <c r="U9" s="54" t="s">
        <v>123</v>
      </c>
      <c r="W9" s="53" t="s">
        <v>45</v>
      </c>
      <c r="X9" s="53" t="s">
        <v>164</v>
      </c>
      <c r="Y9" s="54" t="s">
        <v>48</v>
      </c>
      <c r="Z9" s="54" t="s">
        <v>123</v>
      </c>
      <c r="AA9" s="69"/>
    </row>
    <row r="10" spans="1:31">
      <c r="B10" s="51" t="s">
        <v>59</v>
      </c>
      <c r="C10" s="118">
        <v>0.48199999999999998</v>
      </c>
      <c r="D10" s="118">
        <v>0.72600000000000009</v>
      </c>
      <c r="E10" s="56">
        <f>C10-D10</f>
        <v>-0.24400000000000011</v>
      </c>
      <c r="F10" s="57">
        <f>C10/D10</f>
        <v>0.66391184573002748</v>
      </c>
      <c r="H10" s="55">
        <v>0.47299999999999998</v>
      </c>
      <c r="I10" s="55">
        <v>0.76800000000000002</v>
      </c>
      <c r="J10" s="56">
        <f>H10-I10</f>
        <v>-0.29500000000000004</v>
      </c>
      <c r="K10" s="57">
        <f>H10/I10</f>
        <v>0.61588541666666663</v>
      </c>
      <c r="M10" s="55">
        <v>0.48900000000000005</v>
      </c>
      <c r="N10" s="55">
        <v>0.76300000000000001</v>
      </c>
      <c r="O10" s="56">
        <f>M10-N10</f>
        <v>-0.27399999999999997</v>
      </c>
      <c r="P10" s="57">
        <f>M10/N10</f>
        <v>0.64089121887287026</v>
      </c>
      <c r="R10" s="55">
        <v>0.51900000000000002</v>
      </c>
      <c r="S10" s="55">
        <v>0.78900000000000003</v>
      </c>
      <c r="T10" s="56">
        <f>R10-S10</f>
        <v>-0.27</v>
      </c>
      <c r="U10" s="57">
        <f>R10/S10</f>
        <v>0.65779467680608361</v>
      </c>
      <c r="W10" s="55">
        <v>0.56000000000000005</v>
      </c>
      <c r="X10" s="55">
        <v>0.80500000000000005</v>
      </c>
      <c r="Y10" s="56">
        <v>-0.245</v>
      </c>
      <c r="Z10" s="57">
        <v>0.69565217391304346</v>
      </c>
      <c r="AA10" s="57"/>
    </row>
    <row r="11" spans="1:31">
      <c r="B11" s="51" t="s">
        <v>60</v>
      </c>
      <c r="C11" s="118">
        <v>0.24999999999999997</v>
      </c>
      <c r="D11" s="118">
        <v>0.54400000000000004</v>
      </c>
      <c r="E11" s="56">
        <f t="shared" ref="E11:E13" si="12">C11-D11</f>
        <v>-0.29400000000000004</v>
      </c>
      <c r="F11" s="57">
        <f t="shared" ref="F11:F13" si="13">C11/D11</f>
        <v>0.45955882352941169</v>
      </c>
      <c r="H11" s="55">
        <v>0.32899999999999996</v>
      </c>
      <c r="I11" s="55">
        <v>0.627</v>
      </c>
      <c r="J11" s="56">
        <f t="shared" ref="J11:J13" si="14">H11-I11</f>
        <v>-0.29800000000000004</v>
      </c>
      <c r="K11" s="57">
        <f t="shared" ref="K11:K13" si="15">H11/I11</f>
        <v>0.5247208931419457</v>
      </c>
      <c r="M11" s="55">
        <v>0.375</v>
      </c>
      <c r="N11" s="55">
        <v>0.66700000000000004</v>
      </c>
      <c r="O11" s="56">
        <f t="shared" ref="O11:O13" si="16">M11-N11</f>
        <v>-0.29200000000000004</v>
      </c>
      <c r="P11" s="57">
        <f t="shared" ref="P11:P13" si="17">M11/N11</f>
        <v>0.56221889055472263</v>
      </c>
      <c r="R11" s="55">
        <v>0.36700000000000005</v>
      </c>
      <c r="S11" s="55">
        <v>0.67600000000000005</v>
      </c>
      <c r="T11" s="56">
        <f t="shared" ref="T11:T13" si="18">R11-S11</f>
        <v>-0.309</v>
      </c>
      <c r="U11" s="57">
        <f t="shared" ref="U11:U13" si="19">R11/S11</f>
        <v>0.54289940828402372</v>
      </c>
      <c r="W11" s="55">
        <v>0.41299999999999998</v>
      </c>
      <c r="X11" s="55">
        <v>0.71099999999999997</v>
      </c>
      <c r="Y11" s="56">
        <v>-0.29799999999999999</v>
      </c>
      <c r="Z11" s="57">
        <v>0.58087201125175814</v>
      </c>
      <c r="AA11" s="57"/>
    </row>
    <row r="12" spans="1:31">
      <c r="B12" s="51" t="s">
        <v>61</v>
      </c>
      <c r="C12" s="118">
        <v>0.23299999999999998</v>
      </c>
      <c r="D12" s="118">
        <v>0.59599999999999997</v>
      </c>
      <c r="E12" s="56">
        <f t="shared" si="12"/>
        <v>-0.36299999999999999</v>
      </c>
      <c r="F12" s="57">
        <f t="shared" si="13"/>
        <v>0.39093959731543626</v>
      </c>
      <c r="H12" s="55">
        <v>0.28100000000000003</v>
      </c>
      <c r="I12" s="55">
        <v>0.60199999999999998</v>
      </c>
      <c r="J12" s="56">
        <f t="shared" si="14"/>
        <v>-0.32099999999999995</v>
      </c>
      <c r="K12" s="57">
        <f t="shared" si="15"/>
        <v>0.46677740863787381</v>
      </c>
      <c r="M12" s="55">
        <v>0.28600000000000003</v>
      </c>
      <c r="N12" s="55">
        <v>0.57499999999999996</v>
      </c>
      <c r="O12" s="56">
        <f t="shared" si="16"/>
        <v>-0.28899999999999992</v>
      </c>
      <c r="P12" s="57">
        <f t="shared" si="17"/>
        <v>0.49739130434782619</v>
      </c>
      <c r="R12" s="55">
        <v>0.28700000000000003</v>
      </c>
      <c r="S12" s="55">
        <v>0.6140000000000001</v>
      </c>
      <c r="T12" s="56">
        <f t="shared" si="18"/>
        <v>-0.32700000000000007</v>
      </c>
      <c r="U12" s="57">
        <f t="shared" si="19"/>
        <v>0.46742671009771986</v>
      </c>
      <c r="W12" s="55">
        <v>0.26100000000000001</v>
      </c>
      <c r="X12" s="55">
        <v>0.60299999999999998</v>
      </c>
      <c r="Y12" s="56">
        <v>-0.34199999999999997</v>
      </c>
      <c r="Z12" s="57">
        <v>0.43283582089552242</v>
      </c>
      <c r="AA12" s="57"/>
    </row>
    <row r="13" spans="1:31">
      <c r="B13" s="52" t="s">
        <v>62</v>
      </c>
      <c r="C13" s="58">
        <v>0.23299999999999998</v>
      </c>
      <c r="D13" s="58">
        <v>0.59599999999999997</v>
      </c>
      <c r="E13" s="59">
        <f t="shared" si="12"/>
        <v>-0.36299999999999999</v>
      </c>
      <c r="F13" s="47">
        <f t="shared" si="13"/>
        <v>0.39093959731543626</v>
      </c>
      <c r="G13" s="41"/>
      <c r="H13" s="58">
        <v>0.24599999999999997</v>
      </c>
      <c r="I13" s="58">
        <v>0.50599999999999989</v>
      </c>
      <c r="J13" s="59">
        <f t="shared" si="14"/>
        <v>-0.2599999999999999</v>
      </c>
      <c r="K13" s="47">
        <f t="shared" si="15"/>
        <v>0.48616600790513836</v>
      </c>
      <c r="L13" s="41"/>
      <c r="M13" s="58">
        <v>0.214</v>
      </c>
      <c r="N13" s="58">
        <v>0.495</v>
      </c>
      <c r="O13" s="59">
        <f t="shared" si="16"/>
        <v>-0.28100000000000003</v>
      </c>
      <c r="P13" s="47">
        <f t="shared" si="17"/>
        <v>0.43232323232323233</v>
      </c>
      <c r="Q13" s="41"/>
      <c r="R13" s="58">
        <v>0.23400000000000001</v>
      </c>
      <c r="S13" s="58">
        <v>0.51</v>
      </c>
      <c r="T13" s="59">
        <f t="shared" si="18"/>
        <v>-0.27600000000000002</v>
      </c>
      <c r="U13" s="47">
        <f t="shared" si="19"/>
        <v>0.45882352941176474</v>
      </c>
      <c r="V13" s="41"/>
      <c r="W13" s="58">
        <v>0.251</v>
      </c>
      <c r="X13" s="58">
        <v>0.53600000000000003</v>
      </c>
      <c r="Y13" s="59">
        <v>-0.28500000000000003</v>
      </c>
      <c r="Z13" s="47">
        <v>0.46828358208955223</v>
      </c>
      <c r="AA13" s="137"/>
    </row>
    <row r="14" spans="1:31">
      <c r="B14" s="50" t="s">
        <v>162</v>
      </c>
    </row>
    <row r="15" spans="1:31">
      <c r="B15" s="50" t="s">
        <v>206</v>
      </c>
    </row>
    <row r="16" spans="1:31">
      <c r="B16" s="50"/>
    </row>
    <row r="17" spans="2:31">
      <c r="B17" s="49"/>
      <c r="G17" s="111"/>
      <c r="H17" s="111"/>
      <c r="I17" s="111"/>
      <c r="J17" s="111"/>
      <c r="K17" s="111"/>
      <c r="L17" s="111"/>
      <c r="M17" s="111"/>
      <c r="N17" s="111"/>
      <c r="O17" s="111"/>
      <c r="P17" s="111"/>
      <c r="Q17" s="111"/>
      <c r="R17" s="111"/>
      <c r="S17" s="111"/>
      <c r="T17" s="111"/>
      <c r="U17" s="111"/>
      <c r="V17" s="111"/>
      <c r="W17" s="111"/>
      <c r="X17" s="111"/>
      <c r="Y17" s="111"/>
      <c r="Z17" s="111"/>
      <c r="AA17" s="111"/>
    </row>
    <row r="18" spans="2:31">
      <c r="B18" s="183" t="s">
        <v>222</v>
      </c>
      <c r="C18" s="45"/>
      <c r="D18" s="45"/>
      <c r="E18" s="45"/>
      <c r="F18" s="45"/>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row>
    <row r="19" spans="2:31">
      <c r="B19" s="117"/>
      <c r="C19" s="244">
        <v>2008</v>
      </c>
      <c r="D19" s="244"/>
      <c r="E19" s="244"/>
      <c r="F19" s="244"/>
      <c r="H19" s="244">
        <v>2009</v>
      </c>
      <c r="I19" s="244"/>
      <c r="J19" s="244"/>
      <c r="K19" s="244"/>
      <c r="M19" s="244">
        <v>2010</v>
      </c>
      <c r="N19" s="244"/>
      <c r="O19" s="244"/>
      <c r="P19" s="244"/>
      <c r="R19" s="244">
        <v>2011</v>
      </c>
      <c r="S19" s="244"/>
      <c r="T19" s="244"/>
      <c r="U19" s="244"/>
      <c r="W19" s="244">
        <v>2012</v>
      </c>
      <c r="X19" s="244"/>
      <c r="Y19" s="244"/>
      <c r="Z19" s="244"/>
      <c r="AA19" s="136"/>
      <c r="AB19" s="244">
        <v>2013</v>
      </c>
      <c r="AC19" s="244"/>
      <c r="AD19" s="244"/>
      <c r="AE19" s="244"/>
    </row>
    <row r="20" spans="2:31" ht="36.75">
      <c r="B20" s="48" t="s">
        <v>58</v>
      </c>
      <c r="C20" s="53" t="s">
        <v>45</v>
      </c>
      <c r="D20" s="53" t="s">
        <v>164</v>
      </c>
      <c r="E20" s="54" t="s">
        <v>48</v>
      </c>
      <c r="F20" s="54" t="s">
        <v>123</v>
      </c>
      <c r="H20" s="53" t="s">
        <v>45</v>
      </c>
      <c r="I20" s="53" t="s">
        <v>164</v>
      </c>
      <c r="J20" s="54" t="s">
        <v>48</v>
      </c>
      <c r="K20" s="54" t="s">
        <v>123</v>
      </c>
      <c r="M20" s="53" t="s">
        <v>45</v>
      </c>
      <c r="N20" s="53" t="s">
        <v>164</v>
      </c>
      <c r="O20" s="54" t="s">
        <v>48</v>
      </c>
      <c r="P20" s="54" t="s">
        <v>123</v>
      </c>
      <c r="R20" s="53" t="s">
        <v>45</v>
      </c>
      <c r="S20" s="53" t="s">
        <v>164</v>
      </c>
      <c r="T20" s="54" t="s">
        <v>48</v>
      </c>
      <c r="U20" s="54" t="s">
        <v>123</v>
      </c>
      <c r="W20" s="53" t="s">
        <v>45</v>
      </c>
      <c r="X20" s="53" t="s">
        <v>164</v>
      </c>
      <c r="Y20" s="54" t="s">
        <v>48</v>
      </c>
      <c r="Z20" s="54" t="s">
        <v>123</v>
      </c>
      <c r="AA20" s="69"/>
      <c r="AB20" s="53" t="s">
        <v>45</v>
      </c>
      <c r="AC20" s="53" t="s">
        <v>164</v>
      </c>
      <c r="AD20" s="54" t="s">
        <v>48</v>
      </c>
      <c r="AE20" s="54" t="s">
        <v>123</v>
      </c>
    </row>
    <row r="21" spans="2:31">
      <c r="B21" s="51" t="s">
        <v>59</v>
      </c>
      <c r="C21" s="118">
        <v>0.48199999999999998</v>
      </c>
      <c r="D21" s="118">
        <v>0.72600000000000009</v>
      </c>
      <c r="E21" s="56">
        <f>C21-D21</f>
        <v>-0.24400000000000011</v>
      </c>
      <c r="F21" s="57">
        <f>C21/D21</f>
        <v>0.66391184573002748</v>
      </c>
      <c r="H21" s="118">
        <v>0.41800000000000004</v>
      </c>
      <c r="I21" s="118">
        <v>0.68399999999999994</v>
      </c>
      <c r="J21" s="56">
        <f>H21-I21</f>
        <v>-0.2659999999999999</v>
      </c>
      <c r="K21" s="57">
        <f>H21/I21</f>
        <v>0.61111111111111127</v>
      </c>
      <c r="M21" s="118">
        <v>0.38400000000000001</v>
      </c>
      <c r="N21" s="118">
        <v>0.68299999999999994</v>
      </c>
      <c r="O21" s="56">
        <f>M21-N21</f>
        <v>-0.29899999999999993</v>
      </c>
      <c r="P21" s="57">
        <f>M21/N21</f>
        <v>0.5622254758418741</v>
      </c>
      <c r="R21" s="118">
        <v>0.39799999999999996</v>
      </c>
      <c r="S21" s="118">
        <v>0.68700000000000006</v>
      </c>
      <c r="T21" s="56">
        <f>R21-S21</f>
        <v>-0.28900000000000009</v>
      </c>
      <c r="U21" s="57">
        <f>R21/S21</f>
        <v>0.57933042212518182</v>
      </c>
      <c r="W21" s="118">
        <v>0.38200000000000001</v>
      </c>
      <c r="X21" s="118">
        <v>0.67899999999999994</v>
      </c>
      <c r="Y21" s="56">
        <f>W21-X21</f>
        <v>-0.29699999999999993</v>
      </c>
      <c r="Z21" s="57">
        <f>W21/X21</f>
        <v>0.56259204712812971</v>
      </c>
      <c r="AA21" s="57"/>
      <c r="AB21" s="118">
        <v>0.38500000000000001</v>
      </c>
      <c r="AC21" s="118">
        <v>0.69499999999999995</v>
      </c>
      <c r="AD21" s="56">
        <f>AB21-AC21</f>
        <v>-0.30999999999999994</v>
      </c>
      <c r="AE21" s="57">
        <f>AB21/AC21</f>
        <v>0.5539568345323741</v>
      </c>
    </row>
    <row r="22" spans="2:31">
      <c r="B22" s="51" t="s">
        <v>60</v>
      </c>
      <c r="C22" s="118">
        <v>0.24999999999999997</v>
      </c>
      <c r="D22" s="118">
        <v>0.54400000000000004</v>
      </c>
      <c r="E22" s="56">
        <f t="shared" ref="E22:E24" si="20">C22-D22</f>
        <v>-0.29400000000000004</v>
      </c>
      <c r="F22" s="57">
        <f t="shared" ref="F22:F24" si="21">C22/D22</f>
        <v>0.45955882352941169</v>
      </c>
      <c r="G22" s="111"/>
      <c r="H22" s="118">
        <v>0.30299999999999999</v>
      </c>
      <c r="I22" s="118">
        <v>0.59200000000000008</v>
      </c>
      <c r="J22" s="56">
        <f t="shared" ref="J22:J24" si="22">H22-I22</f>
        <v>-0.28900000000000009</v>
      </c>
      <c r="K22" s="57">
        <f t="shared" ref="K22:K24" si="23">H22/I22</f>
        <v>0.51182432432432423</v>
      </c>
      <c r="L22" s="111"/>
      <c r="M22" s="118">
        <v>0.33200000000000002</v>
      </c>
      <c r="N22" s="118">
        <v>0.621</v>
      </c>
      <c r="O22" s="56">
        <f t="shared" ref="O22:O24" si="24">M22-N22</f>
        <v>-0.28899999999999998</v>
      </c>
      <c r="P22" s="57">
        <f t="shared" ref="P22:P24" si="25">M22/N22</f>
        <v>0.53462157809983901</v>
      </c>
      <c r="Q22" s="111"/>
      <c r="R22" s="118">
        <v>0.314</v>
      </c>
      <c r="S22" s="118">
        <v>0.6</v>
      </c>
      <c r="T22" s="56">
        <f t="shared" ref="T22:T24" si="26">R22-S22</f>
        <v>-0.28599999999999998</v>
      </c>
      <c r="U22" s="57">
        <f t="shared" ref="U22:U24" si="27">R22/S22</f>
        <v>0.52333333333333332</v>
      </c>
      <c r="V22" s="111"/>
      <c r="W22" s="118">
        <v>0.25700000000000001</v>
      </c>
      <c r="X22" s="118">
        <v>0.59399999999999997</v>
      </c>
      <c r="Y22" s="56">
        <f t="shared" ref="Y22:Y24" si="28">W22-X22</f>
        <v>-0.33699999999999997</v>
      </c>
      <c r="Z22" s="57">
        <f t="shared" ref="Z22:Z24" si="29">W22/X22</f>
        <v>0.43265993265993269</v>
      </c>
      <c r="AA22" s="57"/>
      <c r="AB22" s="118">
        <v>0.26600000000000001</v>
      </c>
      <c r="AC22" s="118">
        <v>0.55999999999999994</v>
      </c>
      <c r="AD22" s="56">
        <f t="shared" ref="AD22:AD24" si="30">AB22-AC22</f>
        <v>-0.29399999999999993</v>
      </c>
      <c r="AE22" s="57">
        <f t="shared" ref="AE22:AE24" si="31">AB22/AC22</f>
        <v>0.47500000000000009</v>
      </c>
    </row>
    <row r="23" spans="2:31">
      <c r="B23" s="51" t="s">
        <v>61</v>
      </c>
      <c r="C23" s="118">
        <v>0.23299999999999998</v>
      </c>
      <c r="D23" s="118">
        <v>0.59599999999999997</v>
      </c>
      <c r="E23" s="56">
        <f t="shared" si="20"/>
        <v>-0.36299999999999999</v>
      </c>
      <c r="F23" s="57">
        <f t="shared" si="21"/>
        <v>0.39093959731543626</v>
      </c>
      <c r="G23" s="111"/>
      <c r="H23" s="118">
        <v>0.24500000000000002</v>
      </c>
      <c r="I23" s="118">
        <v>0.59499999999999997</v>
      </c>
      <c r="J23" s="56">
        <f t="shared" si="22"/>
        <v>-0.35</v>
      </c>
      <c r="K23" s="57">
        <f t="shared" si="23"/>
        <v>0.41176470588235298</v>
      </c>
      <c r="L23" s="111"/>
      <c r="M23" s="118">
        <v>0.26700000000000002</v>
      </c>
      <c r="N23" s="118">
        <v>0.6</v>
      </c>
      <c r="O23" s="56">
        <f t="shared" si="24"/>
        <v>-0.33299999999999996</v>
      </c>
      <c r="P23" s="57">
        <f t="shared" si="25"/>
        <v>0.44500000000000006</v>
      </c>
      <c r="Q23" s="111"/>
      <c r="R23" s="118">
        <v>0.24399999999999999</v>
      </c>
      <c r="S23" s="118">
        <v>0.58599999999999997</v>
      </c>
      <c r="T23" s="56">
        <f t="shared" si="26"/>
        <v>-0.34199999999999997</v>
      </c>
      <c r="U23" s="57">
        <f t="shared" si="27"/>
        <v>0.416382252559727</v>
      </c>
      <c r="V23" s="111"/>
      <c r="W23" s="118">
        <v>0.25900000000000001</v>
      </c>
      <c r="X23" s="118">
        <v>0.54699999999999993</v>
      </c>
      <c r="Y23" s="56">
        <f t="shared" si="28"/>
        <v>-0.28799999999999992</v>
      </c>
      <c r="Z23" s="57">
        <f t="shared" si="29"/>
        <v>0.47349177330895803</v>
      </c>
      <c r="AA23" s="57"/>
      <c r="AB23" s="118">
        <v>0.24200000000000002</v>
      </c>
      <c r="AC23" s="118">
        <v>0.55100000000000005</v>
      </c>
      <c r="AD23" s="56">
        <f t="shared" si="30"/>
        <v>-0.30900000000000005</v>
      </c>
      <c r="AE23" s="57">
        <f t="shared" si="31"/>
        <v>0.43920145190562615</v>
      </c>
    </row>
    <row r="24" spans="2:31">
      <c r="B24" s="52" t="s">
        <v>62</v>
      </c>
      <c r="C24" s="58">
        <v>0.16399999999999998</v>
      </c>
      <c r="D24" s="58">
        <v>0.52600000000000002</v>
      </c>
      <c r="E24" s="59">
        <f t="shared" si="20"/>
        <v>-0.36200000000000004</v>
      </c>
      <c r="F24" s="47">
        <f t="shared" si="21"/>
        <v>0.31178707224334595</v>
      </c>
      <c r="G24" s="41"/>
      <c r="H24" s="58">
        <v>0.20799999999999996</v>
      </c>
      <c r="I24" s="58">
        <v>0.56299999999999994</v>
      </c>
      <c r="J24" s="59">
        <f t="shared" si="22"/>
        <v>-0.35499999999999998</v>
      </c>
      <c r="K24" s="47">
        <f t="shared" si="23"/>
        <v>0.36944937833037295</v>
      </c>
      <c r="L24" s="41"/>
      <c r="M24" s="58">
        <v>0.193</v>
      </c>
      <c r="N24" s="58">
        <v>0.54099999999999993</v>
      </c>
      <c r="O24" s="59">
        <f t="shared" si="24"/>
        <v>-0.34799999999999992</v>
      </c>
      <c r="P24" s="47">
        <f t="shared" si="25"/>
        <v>0.35674676524953797</v>
      </c>
      <c r="Q24" s="41"/>
      <c r="R24" s="58">
        <v>0.191</v>
      </c>
      <c r="S24" s="58">
        <v>0.51</v>
      </c>
      <c r="T24" s="59">
        <f t="shared" si="26"/>
        <v>-0.31900000000000001</v>
      </c>
      <c r="U24" s="47">
        <f t="shared" si="27"/>
        <v>0.37450980392156863</v>
      </c>
      <c r="V24" s="41"/>
      <c r="W24" s="58">
        <v>0.17900000000000002</v>
      </c>
      <c r="X24" s="58">
        <v>0.50700000000000001</v>
      </c>
      <c r="Y24" s="59">
        <f t="shared" si="28"/>
        <v>-0.32799999999999996</v>
      </c>
      <c r="Z24" s="47">
        <f t="shared" si="29"/>
        <v>0.35305719921104539</v>
      </c>
      <c r="AA24" s="47"/>
      <c r="AB24" s="58">
        <v>0.17400000000000002</v>
      </c>
      <c r="AC24" s="58">
        <v>0.49700000000000005</v>
      </c>
      <c r="AD24" s="59">
        <f t="shared" si="30"/>
        <v>-0.32300000000000006</v>
      </c>
      <c r="AE24" s="47">
        <f t="shared" si="31"/>
        <v>0.3501006036217304</v>
      </c>
    </row>
    <row r="25" spans="2:31">
      <c r="B25" s="106"/>
      <c r="C25" s="245">
        <v>2014</v>
      </c>
      <c r="D25" s="245"/>
      <c r="E25" s="245"/>
      <c r="F25" s="245"/>
      <c r="H25" s="245">
        <v>2015</v>
      </c>
      <c r="I25" s="245"/>
      <c r="J25" s="245"/>
      <c r="K25" s="245"/>
      <c r="M25" s="245">
        <v>2016</v>
      </c>
      <c r="N25" s="245"/>
      <c r="O25" s="245"/>
      <c r="P25" s="245"/>
      <c r="R25" s="245">
        <v>2017</v>
      </c>
      <c r="S25" s="245"/>
      <c r="T25" s="245"/>
      <c r="U25" s="245"/>
      <c r="W25" s="245">
        <v>2018</v>
      </c>
      <c r="X25" s="245"/>
      <c r="Y25" s="245"/>
      <c r="Z25" s="245"/>
      <c r="AA25" s="136"/>
    </row>
    <row r="26" spans="2:31" ht="36.75">
      <c r="B26" s="48" t="s">
        <v>58</v>
      </c>
      <c r="C26" s="53" t="s">
        <v>45</v>
      </c>
      <c r="D26" s="53" t="s">
        <v>164</v>
      </c>
      <c r="E26" s="54" t="s">
        <v>48</v>
      </c>
      <c r="F26" s="54" t="s">
        <v>123</v>
      </c>
      <c r="H26" s="53" t="s">
        <v>45</v>
      </c>
      <c r="I26" s="53" t="s">
        <v>164</v>
      </c>
      <c r="J26" s="54" t="s">
        <v>48</v>
      </c>
      <c r="K26" s="54" t="s">
        <v>123</v>
      </c>
      <c r="M26" s="53" t="s">
        <v>45</v>
      </c>
      <c r="N26" s="53" t="s">
        <v>164</v>
      </c>
      <c r="O26" s="54" t="s">
        <v>48</v>
      </c>
      <c r="P26" s="54" t="s">
        <v>123</v>
      </c>
      <c r="R26" s="53" t="s">
        <v>45</v>
      </c>
      <c r="S26" s="53" t="s">
        <v>164</v>
      </c>
      <c r="T26" s="54" t="s">
        <v>48</v>
      </c>
      <c r="U26" s="54" t="s">
        <v>123</v>
      </c>
      <c r="W26" s="53" t="s">
        <v>45</v>
      </c>
      <c r="X26" s="53" t="s">
        <v>164</v>
      </c>
      <c r="Y26" s="54" t="s">
        <v>48</v>
      </c>
      <c r="Z26" s="54" t="s">
        <v>123</v>
      </c>
      <c r="AA26" s="69"/>
    </row>
    <row r="27" spans="2:31">
      <c r="B27" s="51" t="s">
        <v>59</v>
      </c>
      <c r="C27" s="118">
        <v>0.40399999999999997</v>
      </c>
      <c r="D27" s="118">
        <v>0.69800000000000006</v>
      </c>
      <c r="E27" s="56">
        <f>C27-D27</f>
        <v>-0.29400000000000009</v>
      </c>
      <c r="F27" s="57">
        <f>C27/D27</f>
        <v>0.57879656160458448</v>
      </c>
      <c r="H27" s="118">
        <v>0.38099999999999995</v>
      </c>
      <c r="I27" s="118">
        <v>0.66900000000000004</v>
      </c>
      <c r="J27" s="56">
        <f>H27-I27</f>
        <v>-0.28800000000000009</v>
      </c>
      <c r="K27" s="57">
        <f>H27/I27</f>
        <v>0.56950672645739897</v>
      </c>
      <c r="M27" s="118">
        <v>0.40699999999999997</v>
      </c>
      <c r="N27" s="118">
        <v>0.68500000000000005</v>
      </c>
      <c r="O27" s="56">
        <f>M27-N27</f>
        <v>-0.27800000000000008</v>
      </c>
      <c r="P27" s="57">
        <f>M27/N27</f>
        <v>0.59416058394160576</v>
      </c>
      <c r="R27" s="118">
        <v>0.42599999999999993</v>
      </c>
      <c r="S27" s="118">
        <v>0.72299999999999998</v>
      </c>
      <c r="T27" s="56">
        <f>R27-S27</f>
        <v>-0.29700000000000004</v>
      </c>
      <c r="U27" s="57">
        <f>R27/S27</f>
        <v>0.58921161825726132</v>
      </c>
      <c r="W27" s="55">
        <v>0.44900000000000001</v>
      </c>
      <c r="X27" s="55">
        <v>0.72299999999999998</v>
      </c>
      <c r="Y27" s="56">
        <v>-0.27399999999999997</v>
      </c>
      <c r="Z27" s="57">
        <v>0.62102351313969573</v>
      </c>
      <c r="AA27" s="57"/>
    </row>
    <row r="28" spans="2:31">
      <c r="B28" s="51" t="s">
        <v>60</v>
      </c>
      <c r="C28" s="118">
        <v>0.30000000000000004</v>
      </c>
      <c r="D28" s="118">
        <v>0.58200000000000007</v>
      </c>
      <c r="E28" s="56">
        <f t="shared" ref="E28:E30" si="32">C28-D28</f>
        <v>-0.28200000000000003</v>
      </c>
      <c r="F28" s="57">
        <f t="shared" ref="F28:F30" si="33">C28/D28</f>
        <v>0.51546391752577325</v>
      </c>
      <c r="H28" s="118">
        <v>0.29699999999999999</v>
      </c>
      <c r="I28" s="118">
        <v>0.61799999999999999</v>
      </c>
      <c r="J28" s="56">
        <f t="shared" ref="J28:J30" si="34">H28-I28</f>
        <v>-0.32100000000000001</v>
      </c>
      <c r="K28" s="57">
        <f t="shared" ref="K28:K30" si="35">H28/I28</f>
        <v>0.48058252427184467</v>
      </c>
      <c r="M28" s="118">
        <v>0.30099999999999999</v>
      </c>
      <c r="N28" s="118">
        <v>0.61699999999999999</v>
      </c>
      <c r="O28" s="56">
        <f t="shared" ref="O28:O30" si="36">M28-N28</f>
        <v>-0.316</v>
      </c>
      <c r="P28" s="57">
        <f t="shared" ref="P28:P30" si="37">M28/N28</f>
        <v>0.4878444084278768</v>
      </c>
      <c r="R28" s="118">
        <v>0.315</v>
      </c>
      <c r="S28" s="118">
        <v>0.62399999999999989</v>
      </c>
      <c r="T28" s="56">
        <f t="shared" ref="T28:T30" si="38">R28-S28</f>
        <v>-0.30899999999999989</v>
      </c>
      <c r="U28" s="57">
        <f t="shared" ref="U28:U30" si="39">R28/S28</f>
        <v>0.5048076923076924</v>
      </c>
      <c r="W28" s="55">
        <v>0.318</v>
      </c>
      <c r="X28" s="55">
        <v>0.627</v>
      </c>
      <c r="Y28" s="56">
        <v>-0.309</v>
      </c>
      <c r="Z28" s="57">
        <v>0.50717703349282295</v>
      </c>
      <c r="AA28" s="57"/>
    </row>
    <row r="29" spans="2:31">
      <c r="B29" s="51" t="s">
        <v>61</v>
      </c>
      <c r="C29" s="118">
        <v>0.222</v>
      </c>
      <c r="D29" s="118">
        <v>0.56999999999999995</v>
      </c>
      <c r="E29" s="56">
        <f t="shared" si="32"/>
        <v>-0.34799999999999998</v>
      </c>
      <c r="F29" s="57">
        <f t="shared" si="33"/>
        <v>0.38947368421052636</v>
      </c>
      <c r="H29" s="118">
        <v>0.24400000000000002</v>
      </c>
      <c r="I29" s="118">
        <v>0.56900000000000006</v>
      </c>
      <c r="J29" s="56">
        <f t="shared" si="34"/>
        <v>-0.32500000000000007</v>
      </c>
      <c r="K29" s="57">
        <f t="shared" si="35"/>
        <v>0.4288224956063269</v>
      </c>
      <c r="M29" s="118">
        <v>0.29100000000000004</v>
      </c>
      <c r="N29" s="118">
        <v>0.627</v>
      </c>
      <c r="O29" s="56">
        <f t="shared" si="36"/>
        <v>-0.33599999999999997</v>
      </c>
      <c r="P29" s="57">
        <f t="shared" si="37"/>
        <v>0.4641148325358852</v>
      </c>
      <c r="R29" s="118">
        <v>0.29300000000000004</v>
      </c>
      <c r="S29" s="118">
        <v>0.64800000000000002</v>
      </c>
      <c r="T29" s="56">
        <f t="shared" si="38"/>
        <v>-0.35499999999999998</v>
      </c>
      <c r="U29" s="57">
        <f t="shared" si="39"/>
        <v>0.45216049382716056</v>
      </c>
      <c r="W29" s="55">
        <v>0.255</v>
      </c>
      <c r="X29" s="55">
        <v>0.61899999999999999</v>
      </c>
      <c r="Y29" s="56">
        <v>-0.36399999999999999</v>
      </c>
      <c r="Z29" s="57">
        <v>0.41195476575121165</v>
      </c>
      <c r="AA29" s="57"/>
    </row>
    <row r="30" spans="2:31">
      <c r="B30" s="52" t="s">
        <v>62</v>
      </c>
      <c r="C30" s="58">
        <v>0.20399999999999999</v>
      </c>
      <c r="D30" s="58">
        <v>0.52</v>
      </c>
      <c r="E30" s="59">
        <f t="shared" si="32"/>
        <v>-0.31600000000000006</v>
      </c>
      <c r="F30" s="47">
        <f t="shared" si="33"/>
        <v>0.39230769230769225</v>
      </c>
      <c r="G30" s="41"/>
      <c r="H30" s="58">
        <v>0.24299999999999999</v>
      </c>
      <c r="I30" s="58">
        <v>0.54500000000000004</v>
      </c>
      <c r="J30" s="59">
        <f t="shared" si="34"/>
        <v>-0.30200000000000005</v>
      </c>
      <c r="K30" s="47">
        <f t="shared" si="35"/>
        <v>0.44587155963302749</v>
      </c>
      <c r="L30" s="41"/>
      <c r="M30" s="58">
        <v>0.19899999999999998</v>
      </c>
      <c r="N30" s="58">
        <v>0.52200000000000002</v>
      </c>
      <c r="O30" s="59">
        <f t="shared" si="36"/>
        <v>-0.32300000000000006</v>
      </c>
      <c r="P30" s="47">
        <f t="shared" si="37"/>
        <v>0.38122605363984668</v>
      </c>
      <c r="Q30" s="41"/>
      <c r="R30" s="58">
        <v>0.22699999999999998</v>
      </c>
      <c r="S30" s="58">
        <v>0.54200000000000004</v>
      </c>
      <c r="T30" s="59">
        <f t="shared" si="38"/>
        <v>-0.31500000000000006</v>
      </c>
      <c r="U30" s="47">
        <f t="shared" si="39"/>
        <v>0.41881918819188185</v>
      </c>
      <c r="V30" s="41"/>
      <c r="W30" s="58">
        <v>0.27500000000000002</v>
      </c>
      <c r="X30" s="58">
        <v>0.57999999999999996</v>
      </c>
      <c r="Y30" s="59">
        <v>-0.30499999999999994</v>
      </c>
      <c r="Z30" s="47">
        <v>0.47413793103448282</v>
      </c>
      <c r="AA30" s="137"/>
    </row>
    <row r="31" spans="2:31">
      <c r="B31" s="50" t="s">
        <v>224</v>
      </c>
    </row>
    <row r="32" spans="2:31">
      <c r="B32" s="50" t="s">
        <v>206</v>
      </c>
    </row>
    <row r="33" spans="2:2">
      <c r="B33" s="50" t="s">
        <v>218</v>
      </c>
    </row>
    <row r="34" spans="2:2">
      <c r="B34" s="50" t="s">
        <v>220</v>
      </c>
    </row>
    <row r="35" spans="2:2">
      <c r="B35" s="50" t="s">
        <v>219</v>
      </c>
    </row>
    <row r="36" spans="2:2">
      <c r="B36" s="50" t="s">
        <v>221</v>
      </c>
    </row>
  </sheetData>
  <mergeCells count="22">
    <mergeCell ref="M8:P8"/>
    <mergeCell ref="C19:F19"/>
    <mergeCell ref="H19:K19"/>
    <mergeCell ref="M19:P19"/>
    <mergeCell ref="R19:U19"/>
    <mergeCell ref="R8:U8"/>
    <mergeCell ref="AB19:AE19"/>
    <mergeCell ref="AB2:AE2"/>
    <mergeCell ref="W8:Z8"/>
    <mergeCell ref="C25:F25"/>
    <mergeCell ref="H25:K25"/>
    <mergeCell ref="M25:P25"/>
    <mergeCell ref="R25:U25"/>
    <mergeCell ref="W25:Z25"/>
    <mergeCell ref="C2:F2"/>
    <mergeCell ref="H2:K2"/>
    <mergeCell ref="M2:P2"/>
    <mergeCell ref="R2:U2"/>
    <mergeCell ref="W2:Z2"/>
    <mergeCell ref="C8:F8"/>
    <mergeCell ref="H8:K8"/>
    <mergeCell ref="W19:Z19"/>
  </mergeCells>
  <hyperlinks>
    <hyperlink ref="A1" location="Index!A1" display="Index" xr:uid="{5AB32474-83B1-42EB-B1D1-19A3FA706303}"/>
  </hyperlinks>
  <pageMargins left="0.25" right="0.25" top="0.75" bottom="0.75" header="0.3" footer="0.3"/>
  <pageSetup paperSize="9" scale="57" orientation="landscape" r:id="rId1"/>
  <headerFooter>
    <oddFooter>&amp;L&amp;1#&amp;"Arial"&amp;11&amp;KA80000PROTECTED: CABINET-IN-CONFIDENCE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11C5-502E-4D0A-92A2-06FA7D5CC1F7}">
  <dimension ref="A1:K9"/>
  <sheetViews>
    <sheetView showGridLines="0" zoomScaleNormal="100" zoomScaleSheetLayoutView="190" workbookViewId="0">
      <selection activeCell="C36" sqref="C36"/>
    </sheetView>
  </sheetViews>
  <sheetFormatPr defaultRowHeight="15"/>
  <cols>
    <col min="1" max="1" width="6.140625" customWidth="1"/>
    <col min="2" max="2" width="16.7109375" customWidth="1"/>
    <col min="3" max="3" width="11.85546875" customWidth="1"/>
    <col min="4" max="4" width="12" customWidth="1"/>
    <col min="6" max="6" width="8.140625" customWidth="1"/>
    <col min="7" max="7" width="3.28515625" customWidth="1"/>
    <col min="8" max="8" width="12.140625" customWidth="1"/>
    <col min="9" max="9" width="11.140625" customWidth="1"/>
  </cols>
  <sheetData>
    <row r="1" spans="1:11">
      <c r="A1" s="3" t="s">
        <v>0</v>
      </c>
      <c r="B1" s="182" t="s">
        <v>160</v>
      </c>
      <c r="C1" s="41"/>
      <c r="D1" s="41"/>
      <c r="E1" s="41"/>
      <c r="F1" s="41"/>
      <c r="G1" s="41"/>
      <c r="H1" s="41"/>
      <c r="I1" s="41"/>
      <c r="J1" s="41"/>
      <c r="K1" s="41"/>
    </row>
    <row r="2" spans="1:11">
      <c r="B2" s="247" t="s">
        <v>58</v>
      </c>
      <c r="C2" s="246">
        <v>2017</v>
      </c>
      <c r="D2" s="246"/>
      <c r="E2" s="246"/>
      <c r="F2" s="246"/>
      <c r="H2" s="246">
        <v>2018</v>
      </c>
      <c r="I2" s="246"/>
      <c r="J2" s="246"/>
      <c r="K2" s="246"/>
    </row>
    <row r="3" spans="1:11" ht="24.75">
      <c r="B3" s="248"/>
      <c r="C3" s="53" t="s">
        <v>127</v>
      </c>
      <c r="D3" s="53" t="s">
        <v>155</v>
      </c>
      <c r="E3" s="54" t="s">
        <v>159</v>
      </c>
      <c r="F3" s="54" t="s">
        <v>123</v>
      </c>
      <c r="G3" s="41"/>
      <c r="H3" s="53" t="s">
        <v>127</v>
      </c>
      <c r="I3" s="53" t="s">
        <v>155</v>
      </c>
      <c r="J3" s="54" t="s">
        <v>159</v>
      </c>
      <c r="K3" s="54" t="s">
        <v>123</v>
      </c>
    </row>
    <row r="4" spans="1:11">
      <c r="B4" s="116" t="s">
        <v>156</v>
      </c>
      <c r="C4" s="57">
        <v>80.400000000000006</v>
      </c>
      <c r="D4" s="57">
        <v>81.7</v>
      </c>
      <c r="E4" s="57">
        <f>C4-D4</f>
        <v>-1.2999999999999972</v>
      </c>
      <c r="F4" s="57">
        <f>C4/D4</f>
        <v>0.98408812729498163</v>
      </c>
      <c r="H4" s="46">
        <v>79.3</v>
      </c>
      <c r="I4" s="46">
        <v>81.2</v>
      </c>
      <c r="J4" s="57">
        <f>H4-I4</f>
        <v>-1.9000000000000057</v>
      </c>
      <c r="K4" s="57">
        <f>H4/I4</f>
        <v>0.97660098522167482</v>
      </c>
    </row>
    <row r="5" spans="1:11">
      <c r="B5" s="116" t="s">
        <v>232</v>
      </c>
      <c r="C5" s="57">
        <v>48.1</v>
      </c>
      <c r="D5" s="57">
        <v>56</v>
      </c>
      <c r="E5" s="57">
        <f t="shared" ref="E5:E7" si="0">C5-D5</f>
        <v>-7.8999999999999986</v>
      </c>
      <c r="F5" s="57">
        <f t="shared" ref="F5:F7" si="1">C5/D5</f>
        <v>0.85892857142857149</v>
      </c>
      <c r="H5" s="46">
        <v>52.8</v>
      </c>
      <c r="I5" s="46">
        <v>56.7</v>
      </c>
      <c r="J5" s="57">
        <f t="shared" ref="J5:J7" si="2">H5-I5</f>
        <v>-3.9000000000000057</v>
      </c>
      <c r="K5" s="57">
        <f t="shared" ref="K5:K7" si="3">H5/I5</f>
        <v>0.93121693121693117</v>
      </c>
    </row>
    <row r="6" spans="1:11">
      <c r="B6" s="116" t="s">
        <v>157</v>
      </c>
      <c r="C6" s="57">
        <v>44</v>
      </c>
      <c r="D6" s="57">
        <v>52.8</v>
      </c>
      <c r="E6" s="57">
        <f t="shared" si="0"/>
        <v>-8.7999999999999972</v>
      </c>
      <c r="F6" s="57">
        <f t="shared" si="1"/>
        <v>0.83333333333333337</v>
      </c>
      <c r="H6" s="46">
        <v>47.1</v>
      </c>
      <c r="I6" s="46">
        <v>53.1</v>
      </c>
      <c r="J6" s="57">
        <f t="shared" si="2"/>
        <v>-6</v>
      </c>
      <c r="K6" s="57">
        <f t="shared" si="3"/>
        <v>0.88700564971751417</v>
      </c>
    </row>
    <row r="7" spans="1:11">
      <c r="B7" s="52" t="s">
        <v>158</v>
      </c>
      <c r="C7" s="47">
        <v>62.1</v>
      </c>
      <c r="D7" s="47">
        <v>66.099999999999994</v>
      </c>
      <c r="E7" s="47">
        <f t="shared" si="0"/>
        <v>-3.9999999999999929</v>
      </c>
      <c r="F7" s="47">
        <f t="shared" si="1"/>
        <v>0.93948562783661127</v>
      </c>
      <c r="G7" s="41"/>
      <c r="H7" s="47">
        <v>63.5</v>
      </c>
      <c r="I7" s="47">
        <v>66.2</v>
      </c>
      <c r="J7" s="47">
        <f t="shared" si="2"/>
        <v>-2.7000000000000028</v>
      </c>
      <c r="K7" s="47">
        <f t="shared" si="3"/>
        <v>0.95921450151057397</v>
      </c>
    </row>
    <row r="8" spans="1:11">
      <c r="B8" s="49" t="s">
        <v>63</v>
      </c>
    </row>
    <row r="9" spans="1:11">
      <c r="B9" s="49" t="s">
        <v>64</v>
      </c>
    </row>
  </sheetData>
  <mergeCells count="3">
    <mergeCell ref="C2:F2"/>
    <mergeCell ref="H2:K2"/>
    <mergeCell ref="B2:B3"/>
  </mergeCells>
  <hyperlinks>
    <hyperlink ref="A1" location="Index!A1" display="Index" xr:uid="{56E2195C-154C-4AFA-B52E-6314366BDC63}"/>
  </hyperlinks>
  <pageMargins left="0.7" right="0.7" top="0.75" bottom="0.75" header="0.3" footer="0.3"/>
  <pageSetup paperSize="9" orientation="landscape" r:id="rId1"/>
  <headerFooter>
    <oddFooter>&amp;L&amp;1#&amp;"Arial"&amp;11&amp;KA80000PROTECTED: CABINET-IN-CONFIDENCE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A9E9-B363-46F4-8570-681292ADD799}">
  <dimension ref="A1:W18"/>
  <sheetViews>
    <sheetView showGridLines="0" zoomScaleNormal="100" zoomScaleSheetLayoutView="145" workbookViewId="0">
      <selection activeCell="C36" sqref="C36"/>
    </sheetView>
  </sheetViews>
  <sheetFormatPr defaultRowHeight="15"/>
  <cols>
    <col min="1" max="1" width="6.7109375" customWidth="1"/>
    <col min="2" max="2" width="22.7109375" customWidth="1"/>
    <col min="4" max="4" width="12.85546875" customWidth="1"/>
    <col min="6" max="6" width="8.85546875" bestFit="1" customWidth="1"/>
    <col min="7" max="7" width="3.42578125" customWidth="1"/>
    <col min="9" max="9" width="12.85546875" customWidth="1"/>
    <col min="12" max="12" width="3" customWidth="1"/>
    <col min="14" max="14" width="12.7109375" customWidth="1"/>
    <col min="17" max="17" width="2.7109375" customWidth="1"/>
    <col min="19" max="19" width="13.28515625" customWidth="1"/>
  </cols>
  <sheetData>
    <row r="1" spans="1:23">
      <c r="A1" s="3" t="s">
        <v>0</v>
      </c>
      <c r="B1" s="182" t="s">
        <v>217</v>
      </c>
      <c r="C1" s="45"/>
      <c r="D1" s="45"/>
      <c r="E1" s="45"/>
      <c r="F1" s="45"/>
      <c r="G1" s="41"/>
      <c r="H1" s="41"/>
      <c r="I1" s="41"/>
      <c r="J1" s="41"/>
      <c r="K1" s="41"/>
      <c r="L1" s="41"/>
      <c r="M1" s="41"/>
      <c r="N1" s="41"/>
      <c r="O1" s="41"/>
      <c r="P1" s="41"/>
      <c r="Q1" s="41"/>
      <c r="R1" s="41"/>
      <c r="S1" s="41"/>
      <c r="T1" s="41"/>
      <c r="U1" s="41"/>
    </row>
    <row r="2" spans="1:23">
      <c r="A2" s="3"/>
      <c r="B2" s="120"/>
      <c r="C2" s="244">
        <v>2015</v>
      </c>
      <c r="D2" s="244"/>
      <c r="E2" s="244"/>
      <c r="F2" s="244"/>
      <c r="H2" s="244">
        <v>2016</v>
      </c>
      <c r="I2" s="244"/>
      <c r="J2" s="244"/>
      <c r="K2" s="244"/>
      <c r="M2" s="244">
        <v>2017</v>
      </c>
      <c r="N2" s="244"/>
      <c r="O2" s="244"/>
      <c r="P2" s="244"/>
      <c r="R2" s="244">
        <v>2018</v>
      </c>
      <c r="S2" s="244"/>
      <c r="T2" s="244"/>
      <c r="U2" s="244"/>
    </row>
    <row r="3" spans="1:23" ht="24.75">
      <c r="B3" s="48" t="s">
        <v>58</v>
      </c>
      <c r="C3" s="53" t="s">
        <v>45</v>
      </c>
      <c r="D3" s="53" t="s">
        <v>164</v>
      </c>
      <c r="E3" s="54" t="s">
        <v>48</v>
      </c>
      <c r="F3" s="54" t="s">
        <v>123</v>
      </c>
      <c r="G3" s="41"/>
      <c r="H3" s="53" t="s">
        <v>45</v>
      </c>
      <c r="I3" s="53" t="s">
        <v>164</v>
      </c>
      <c r="J3" s="54" t="s">
        <v>48</v>
      </c>
      <c r="K3" s="54" t="s">
        <v>123</v>
      </c>
      <c r="L3" s="41"/>
      <c r="M3" s="53" t="s">
        <v>45</v>
      </c>
      <c r="N3" s="53" t="s">
        <v>164</v>
      </c>
      <c r="O3" s="54" t="s">
        <v>48</v>
      </c>
      <c r="P3" s="54" t="s">
        <v>123</v>
      </c>
      <c r="Q3" s="41"/>
      <c r="R3" s="53" t="s">
        <v>45</v>
      </c>
      <c r="S3" s="53" t="s">
        <v>164</v>
      </c>
      <c r="T3" s="54" t="s">
        <v>48</v>
      </c>
      <c r="U3" s="54" t="s">
        <v>123</v>
      </c>
    </row>
    <row r="4" spans="1:23">
      <c r="B4" s="51" t="s">
        <v>65</v>
      </c>
      <c r="C4" s="55">
        <v>0.63700000000000001</v>
      </c>
      <c r="D4" s="55">
        <v>0.81599999999999995</v>
      </c>
      <c r="E4" s="121">
        <f>C4-D4</f>
        <v>-0.17899999999999994</v>
      </c>
      <c r="F4" s="122">
        <f>C4/D4</f>
        <v>0.7806372549019609</v>
      </c>
      <c r="H4" s="55">
        <v>0.626</v>
      </c>
      <c r="I4" s="55">
        <v>0.80500000000000005</v>
      </c>
      <c r="J4" s="121">
        <f>H4-I4</f>
        <v>-0.17900000000000005</v>
      </c>
      <c r="K4" s="122">
        <f>H4/I4</f>
        <v>0.77763975155279497</v>
      </c>
      <c r="M4" s="55">
        <v>0.629</v>
      </c>
      <c r="N4" s="55">
        <v>0.78799999999999992</v>
      </c>
      <c r="O4" s="121">
        <f>M4-N4</f>
        <v>-0.15899999999999992</v>
      </c>
      <c r="P4" s="122">
        <f>M4/N4</f>
        <v>0.7982233502538072</v>
      </c>
      <c r="R4" s="55">
        <v>0.623</v>
      </c>
      <c r="S4" s="55">
        <v>0.78</v>
      </c>
      <c r="T4" s="121">
        <v>-0.15700000000000003</v>
      </c>
      <c r="U4" s="122">
        <v>0.79871794871794866</v>
      </c>
      <c r="V4" s="149"/>
      <c r="W4" s="149"/>
    </row>
    <row r="5" spans="1:23">
      <c r="B5" s="51" t="s">
        <v>67</v>
      </c>
      <c r="C5" s="55">
        <v>0.66200000000000003</v>
      </c>
      <c r="D5" s="55">
        <v>0.82700000000000007</v>
      </c>
      <c r="E5" s="118">
        <f t="shared" ref="E5:E13" si="0">C5-D5</f>
        <v>-0.16500000000000004</v>
      </c>
      <c r="F5" s="119">
        <f t="shared" ref="F5:F13" si="1">C5/D5</f>
        <v>0.80048367593712211</v>
      </c>
      <c r="H5" s="55">
        <v>0.64</v>
      </c>
      <c r="I5" s="55">
        <v>0.81799999999999995</v>
      </c>
      <c r="J5" s="118">
        <f t="shared" ref="J5:J13" si="2">H5-I5</f>
        <v>-0.17799999999999994</v>
      </c>
      <c r="K5" s="119">
        <f t="shared" ref="K5:K13" si="3">H5/I5</f>
        <v>0.78239608801955995</v>
      </c>
      <c r="M5" s="55">
        <v>0.65700000000000003</v>
      </c>
      <c r="N5" s="55">
        <v>0.80200000000000005</v>
      </c>
      <c r="O5" s="118">
        <f t="shared" ref="O5:O13" si="4">M5-N5</f>
        <v>-0.14500000000000002</v>
      </c>
      <c r="P5" s="119">
        <f t="shared" ref="P5:P13" si="5">M5/N5</f>
        <v>0.81920199501246882</v>
      </c>
      <c r="R5" s="55">
        <v>0.63200000000000001</v>
      </c>
      <c r="S5" s="55">
        <v>0.79700000000000004</v>
      </c>
      <c r="T5" s="118">
        <v>-0.16500000000000004</v>
      </c>
      <c r="U5" s="119">
        <v>0.79297365119196983</v>
      </c>
      <c r="V5" s="149"/>
      <c r="W5" s="149"/>
    </row>
    <row r="6" spans="1:23">
      <c r="B6" s="51" t="s">
        <v>59</v>
      </c>
      <c r="C6" s="55">
        <v>0.6409999999999999</v>
      </c>
      <c r="D6" s="55">
        <v>0.83400000000000007</v>
      </c>
      <c r="E6" s="118">
        <f t="shared" si="0"/>
        <v>-0.19300000000000017</v>
      </c>
      <c r="F6" s="119">
        <f t="shared" si="1"/>
        <v>0.76858513189448419</v>
      </c>
      <c r="H6" s="55">
        <v>0.65799999999999992</v>
      </c>
      <c r="I6" s="55">
        <v>0.82499999999999996</v>
      </c>
      <c r="J6" s="118">
        <f t="shared" si="2"/>
        <v>-0.16700000000000004</v>
      </c>
      <c r="K6" s="119">
        <f t="shared" si="3"/>
        <v>0.79757575757575749</v>
      </c>
      <c r="M6" s="55">
        <v>0.63400000000000001</v>
      </c>
      <c r="N6" s="55">
        <v>0.80799999999999994</v>
      </c>
      <c r="O6" s="118">
        <f t="shared" si="4"/>
        <v>-0.17399999999999993</v>
      </c>
      <c r="P6" s="119">
        <f t="shared" si="5"/>
        <v>0.78465346534653468</v>
      </c>
      <c r="R6" s="55">
        <v>0.61599999999999999</v>
      </c>
      <c r="S6" s="55">
        <v>0.79900000000000004</v>
      </c>
      <c r="T6" s="118">
        <v>-0.18300000000000005</v>
      </c>
      <c r="U6" s="119">
        <v>0.77096370463078845</v>
      </c>
      <c r="V6" s="149"/>
      <c r="W6" s="149"/>
    </row>
    <row r="7" spans="1:23">
      <c r="B7" s="51" t="s">
        <v>69</v>
      </c>
      <c r="C7" s="55">
        <v>0.6409999999999999</v>
      </c>
      <c r="D7" s="55">
        <v>0.82799999999999996</v>
      </c>
      <c r="E7" s="118">
        <f t="shared" si="0"/>
        <v>-0.18700000000000006</v>
      </c>
      <c r="F7" s="119">
        <f t="shared" si="1"/>
        <v>0.77415458937198056</v>
      </c>
      <c r="H7" s="55">
        <v>0.628</v>
      </c>
      <c r="I7" s="55">
        <v>0.81700000000000006</v>
      </c>
      <c r="J7" s="118">
        <f t="shared" si="2"/>
        <v>-0.18900000000000006</v>
      </c>
      <c r="K7" s="119">
        <f t="shared" si="3"/>
        <v>0.7686658506731946</v>
      </c>
      <c r="M7" s="55">
        <v>0.59399999999999997</v>
      </c>
      <c r="N7" s="55">
        <v>0.8</v>
      </c>
      <c r="O7" s="118">
        <f t="shared" si="4"/>
        <v>-0.20600000000000007</v>
      </c>
      <c r="P7" s="119">
        <f t="shared" si="5"/>
        <v>0.74249999999999994</v>
      </c>
      <c r="R7" s="55">
        <v>0.61799999999999999</v>
      </c>
      <c r="S7" s="55">
        <v>0.79700000000000004</v>
      </c>
      <c r="T7" s="118">
        <v>-0.17900000000000005</v>
      </c>
      <c r="U7" s="119">
        <v>0.77540777917189452</v>
      </c>
      <c r="V7" s="149"/>
      <c r="W7" s="149"/>
    </row>
    <row r="8" spans="1:23">
      <c r="B8" s="51" t="s">
        <v>60</v>
      </c>
      <c r="C8" s="55">
        <v>0.65400000000000003</v>
      </c>
      <c r="D8" s="55">
        <v>0.83</v>
      </c>
      <c r="E8" s="118">
        <f t="shared" si="0"/>
        <v>-0.17599999999999993</v>
      </c>
      <c r="F8" s="119">
        <f t="shared" si="1"/>
        <v>0.78795180722891578</v>
      </c>
      <c r="H8" s="55">
        <v>0.621</v>
      </c>
      <c r="I8" s="55">
        <v>0.81799999999999995</v>
      </c>
      <c r="J8" s="118">
        <f t="shared" si="2"/>
        <v>-0.19699999999999995</v>
      </c>
      <c r="K8" s="119">
        <f t="shared" si="3"/>
        <v>0.7591687041564793</v>
      </c>
      <c r="M8" s="55">
        <v>0.63600000000000001</v>
      </c>
      <c r="N8" s="55">
        <v>0.80400000000000005</v>
      </c>
      <c r="O8" s="118">
        <f t="shared" si="4"/>
        <v>-0.16800000000000004</v>
      </c>
      <c r="P8" s="119">
        <f t="shared" si="5"/>
        <v>0.79104477611940294</v>
      </c>
      <c r="R8" s="55">
        <v>0.59299999999999997</v>
      </c>
      <c r="S8" s="55">
        <v>0.78900000000000003</v>
      </c>
      <c r="T8" s="118">
        <v>-0.19600000000000006</v>
      </c>
      <c r="U8" s="119">
        <v>0.75158428390367549</v>
      </c>
      <c r="V8" s="149"/>
      <c r="W8" s="149"/>
    </row>
    <row r="9" spans="1:23">
      <c r="B9" s="51" t="s">
        <v>71</v>
      </c>
      <c r="C9" s="55">
        <v>0.64200000000000002</v>
      </c>
      <c r="D9" s="55">
        <v>0.82099999999999995</v>
      </c>
      <c r="E9" s="118">
        <f t="shared" si="0"/>
        <v>-0.17899999999999994</v>
      </c>
      <c r="F9" s="119">
        <f t="shared" si="1"/>
        <v>0.78197320341047505</v>
      </c>
      <c r="H9" s="55">
        <v>0.63500000000000001</v>
      </c>
      <c r="I9" s="55">
        <v>0.80900000000000005</v>
      </c>
      <c r="J9" s="118">
        <f t="shared" si="2"/>
        <v>-0.17400000000000004</v>
      </c>
      <c r="K9" s="119">
        <f t="shared" si="3"/>
        <v>0.78491965389369589</v>
      </c>
      <c r="M9" s="55">
        <v>0.61</v>
      </c>
      <c r="N9" s="55">
        <v>0.78799999999999992</v>
      </c>
      <c r="O9" s="118">
        <f t="shared" si="4"/>
        <v>-0.17799999999999994</v>
      </c>
      <c r="P9" s="119">
        <f t="shared" si="5"/>
        <v>0.7741116751269036</v>
      </c>
      <c r="R9" s="55">
        <v>0.58899999999999997</v>
      </c>
      <c r="S9" s="55">
        <v>0.77900000000000003</v>
      </c>
      <c r="T9" s="118">
        <v>-0.19000000000000006</v>
      </c>
      <c r="U9" s="119">
        <v>0.75609756097560965</v>
      </c>
      <c r="V9" s="149"/>
      <c r="W9" s="149"/>
    </row>
    <row r="10" spans="1:23">
      <c r="B10" s="51" t="s">
        <v>61</v>
      </c>
      <c r="C10" s="55">
        <v>0.57499999999999996</v>
      </c>
      <c r="D10" s="55">
        <v>0.82499999999999996</v>
      </c>
      <c r="E10" s="118">
        <f t="shared" si="0"/>
        <v>-0.25</v>
      </c>
      <c r="F10" s="119">
        <f t="shared" si="1"/>
        <v>0.69696969696969691</v>
      </c>
      <c r="H10" s="55">
        <v>0.56200000000000006</v>
      </c>
      <c r="I10" s="55">
        <v>0.81299999999999994</v>
      </c>
      <c r="J10" s="118">
        <f t="shared" si="2"/>
        <v>-0.25099999999999989</v>
      </c>
      <c r="K10" s="119">
        <f t="shared" si="3"/>
        <v>0.69126691266912677</v>
      </c>
      <c r="M10" s="55">
        <v>0.57399999999999995</v>
      </c>
      <c r="N10" s="55">
        <v>0.80200000000000005</v>
      </c>
      <c r="O10" s="118">
        <f t="shared" si="4"/>
        <v>-0.22800000000000009</v>
      </c>
      <c r="P10" s="119">
        <f t="shared" si="5"/>
        <v>0.71571072319201989</v>
      </c>
      <c r="R10" s="55">
        <v>0.53</v>
      </c>
      <c r="S10" s="55">
        <v>0.78599999999999992</v>
      </c>
      <c r="T10" s="118">
        <v>-0.25599999999999989</v>
      </c>
      <c r="U10" s="119">
        <v>0.6743002544529263</v>
      </c>
      <c r="V10" s="149"/>
      <c r="W10" s="149"/>
    </row>
    <row r="11" spans="1:23">
      <c r="B11" s="51" t="s">
        <v>72</v>
      </c>
      <c r="C11" s="55">
        <v>0.48100000000000004</v>
      </c>
      <c r="D11" s="55">
        <v>0.74199999999999999</v>
      </c>
      <c r="E11" s="118">
        <f t="shared" si="0"/>
        <v>-0.26099999999999995</v>
      </c>
      <c r="F11" s="119">
        <f t="shared" si="1"/>
        <v>0.64824797843665771</v>
      </c>
      <c r="H11" s="55">
        <v>0.46200000000000002</v>
      </c>
      <c r="I11" s="55">
        <v>0.73199999999999998</v>
      </c>
      <c r="J11" s="118">
        <f t="shared" si="2"/>
        <v>-0.26999999999999996</v>
      </c>
      <c r="K11" s="119">
        <f t="shared" si="3"/>
        <v>0.63114754098360659</v>
      </c>
      <c r="M11" s="55">
        <v>0.46799999999999997</v>
      </c>
      <c r="N11" s="55">
        <v>0.72</v>
      </c>
      <c r="O11" s="118">
        <f t="shared" si="4"/>
        <v>-0.252</v>
      </c>
      <c r="P11" s="119">
        <f t="shared" si="5"/>
        <v>0.65</v>
      </c>
      <c r="R11" s="55">
        <v>0.43700000000000006</v>
      </c>
      <c r="S11" s="55">
        <v>0.70799999999999996</v>
      </c>
      <c r="T11" s="118">
        <v>-0.27099999999999991</v>
      </c>
      <c r="U11" s="119">
        <v>0.61723163841807915</v>
      </c>
      <c r="V11" s="149"/>
      <c r="W11" s="149"/>
    </row>
    <row r="12" spans="1:23">
      <c r="B12" s="51" t="s">
        <v>62</v>
      </c>
      <c r="C12" s="118">
        <v>0.46899999999999997</v>
      </c>
      <c r="D12" s="55">
        <v>0.72</v>
      </c>
      <c r="E12" s="118">
        <f t="shared" si="0"/>
        <v>-0.251</v>
      </c>
      <c r="F12" s="119">
        <f t="shared" si="1"/>
        <v>0.65138888888888891</v>
      </c>
      <c r="G12" s="111"/>
      <c r="H12" s="118">
        <v>0.47499999999999998</v>
      </c>
      <c r="I12" s="55">
        <v>0.70400000000000007</v>
      </c>
      <c r="J12" s="118">
        <f t="shared" si="2"/>
        <v>-0.22900000000000009</v>
      </c>
      <c r="K12" s="119">
        <f t="shared" si="3"/>
        <v>0.67471590909090895</v>
      </c>
      <c r="L12" s="111"/>
      <c r="M12" s="118">
        <v>0.41</v>
      </c>
      <c r="N12" s="55">
        <v>0.68200000000000005</v>
      </c>
      <c r="O12" s="118">
        <f t="shared" si="4"/>
        <v>-0.27200000000000008</v>
      </c>
      <c r="P12" s="119">
        <f t="shared" si="5"/>
        <v>0.60117302052785915</v>
      </c>
      <c r="Q12" s="111"/>
      <c r="R12" s="118">
        <v>0.42399999999999999</v>
      </c>
      <c r="S12" s="118">
        <v>0.68</v>
      </c>
      <c r="T12" s="118">
        <v>-0.25600000000000006</v>
      </c>
      <c r="U12" s="119">
        <v>0.62352941176470578</v>
      </c>
      <c r="V12" s="149"/>
      <c r="W12" s="149"/>
    </row>
    <row r="13" spans="1:23">
      <c r="B13" s="52" t="s">
        <v>70</v>
      </c>
      <c r="C13" s="58">
        <v>0.49399999999999999</v>
      </c>
      <c r="D13" s="58">
        <v>0.72599999999999998</v>
      </c>
      <c r="E13" s="58">
        <f t="shared" si="0"/>
        <v>-0.23199999999999998</v>
      </c>
      <c r="F13" s="62">
        <f t="shared" si="1"/>
        <v>0.68044077134986225</v>
      </c>
      <c r="G13" s="41"/>
      <c r="H13" s="58">
        <v>0.47100000000000003</v>
      </c>
      <c r="I13" s="58">
        <v>0.71200000000000008</v>
      </c>
      <c r="J13" s="58">
        <f t="shared" si="2"/>
        <v>-0.24100000000000005</v>
      </c>
      <c r="K13" s="62">
        <f t="shared" si="3"/>
        <v>0.66151685393258419</v>
      </c>
      <c r="L13" s="41"/>
      <c r="M13" s="58">
        <v>0.42299999999999999</v>
      </c>
      <c r="N13" s="58">
        <v>0.69799999999999995</v>
      </c>
      <c r="O13" s="58">
        <f t="shared" si="4"/>
        <v>-0.27499999999999997</v>
      </c>
      <c r="P13" s="62">
        <f t="shared" si="5"/>
        <v>0.60601719197707737</v>
      </c>
      <c r="Q13" s="41"/>
      <c r="R13" s="58">
        <v>0.45</v>
      </c>
      <c r="S13" s="58">
        <v>0.69099999999999995</v>
      </c>
      <c r="T13" s="58">
        <v>-0.24099999999999994</v>
      </c>
      <c r="U13" s="62">
        <v>0.65123010130246028</v>
      </c>
      <c r="V13" s="149"/>
      <c r="W13" s="149"/>
    </row>
    <row r="14" spans="1:23">
      <c r="B14" s="60" t="s">
        <v>216</v>
      </c>
      <c r="V14" s="149"/>
      <c r="W14" s="149"/>
    </row>
    <row r="15" spans="1:23">
      <c r="B15" s="61" t="s">
        <v>207</v>
      </c>
    </row>
    <row r="16" spans="1:23" s="166" customFormat="1">
      <c r="B16" s="61" t="s">
        <v>208</v>
      </c>
    </row>
    <row r="17" spans="2:21">
      <c r="B17" s="125" t="s">
        <v>209</v>
      </c>
      <c r="C17" s="111"/>
      <c r="D17" s="111"/>
      <c r="E17" s="111"/>
      <c r="F17" s="111"/>
      <c r="G17" s="111"/>
      <c r="H17" s="111"/>
      <c r="I17" s="111"/>
      <c r="J17" s="111"/>
      <c r="K17" s="111"/>
      <c r="L17" s="111"/>
      <c r="M17" s="111"/>
      <c r="N17" s="111"/>
      <c r="O17" s="111"/>
      <c r="P17" s="111"/>
      <c r="Q17" s="111"/>
      <c r="R17" s="111"/>
      <c r="S17" s="111"/>
      <c r="T17" s="111"/>
      <c r="U17" s="111"/>
    </row>
    <row r="18" spans="2:21">
      <c r="B18" s="125" t="s">
        <v>210</v>
      </c>
      <c r="C18" s="111"/>
      <c r="D18" s="111"/>
      <c r="E18" s="111"/>
      <c r="F18" s="111"/>
      <c r="G18" s="111"/>
      <c r="H18" s="111"/>
      <c r="I18" s="111"/>
      <c r="J18" s="111"/>
      <c r="K18" s="111"/>
      <c r="L18" s="111"/>
      <c r="M18" s="111"/>
      <c r="N18" s="111"/>
      <c r="O18" s="111"/>
      <c r="P18" s="111"/>
      <c r="Q18" s="111"/>
      <c r="R18" s="111"/>
      <c r="S18" s="111"/>
      <c r="T18" s="111"/>
      <c r="U18" s="111"/>
    </row>
  </sheetData>
  <mergeCells count="4">
    <mergeCell ref="C2:F2"/>
    <mergeCell ref="H2:K2"/>
    <mergeCell ref="M2:P2"/>
    <mergeCell ref="R2:U2"/>
  </mergeCells>
  <hyperlinks>
    <hyperlink ref="A1" location="Index!A1" display="Index" xr:uid="{7211245B-0A65-478B-81C8-EFD89615BD49}"/>
  </hyperlinks>
  <pageMargins left="0.7" right="0.7" top="0.75" bottom="0.75" header="0.3" footer="0.3"/>
  <pageSetup paperSize="9" scale="65"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F6"/>
  <sheetViews>
    <sheetView showGridLines="0" zoomScaleNormal="100" zoomScaleSheetLayoutView="205" workbookViewId="0">
      <selection activeCell="I8" sqref="I8"/>
    </sheetView>
  </sheetViews>
  <sheetFormatPr defaultRowHeight="15"/>
  <cols>
    <col min="1" max="1" width="6.85546875" customWidth="1"/>
    <col min="3" max="3" width="12.7109375" customWidth="1"/>
    <col min="4" max="4" width="13.5703125" customWidth="1"/>
    <col min="5" max="5" width="20.85546875" customWidth="1"/>
  </cols>
  <sheetData>
    <row r="1" spans="1:6">
      <c r="A1" s="3" t="s">
        <v>0</v>
      </c>
      <c r="B1" s="182" t="s">
        <v>125</v>
      </c>
      <c r="C1" s="45"/>
      <c r="D1" s="45"/>
      <c r="E1" s="45"/>
    </row>
    <row r="2" spans="1:6" ht="24.75">
      <c r="B2" s="48" t="s">
        <v>44</v>
      </c>
      <c r="C2" s="53" t="s">
        <v>73</v>
      </c>
      <c r="D2" s="53" t="s">
        <v>74</v>
      </c>
      <c r="E2" s="53" t="s">
        <v>124</v>
      </c>
    </row>
    <row r="3" spans="1:6">
      <c r="B3" s="232">
        <v>2018</v>
      </c>
      <c r="C3" s="64">
        <v>121</v>
      </c>
      <c r="D3" s="65">
        <v>8.3699999999999997E-2</v>
      </c>
      <c r="E3" s="64">
        <v>164</v>
      </c>
    </row>
    <row r="4" spans="1:6">
      <c r="B4" s="28" t="s">
        <v>75</v>
      </c>
      <c r="C4" s="8"/>
      <c r="D4" s="8"/>
      <c r="E4" s="9"/>
    </row>
    <row r="5" spans="1:6" ht="45" customHeight="1">
      <c r="B5" s="243" t="s">
        <v>76</v>
      </c>
      <c r="C5" s="243"/>
      <c r="D5" s="243"/>
      <c r="E5" s="243"/>
      <c r="F5" s="243"/>
    </row>
    <row r="6" spans="1:6">
      <c r="B6" s="30" t="s">
        <v>77</v>
      </c>
      <c r="C6" s="8"/>
      <c r="D6" s="8"/>
      <c r="E6" s="8"/>
    </row>
  </sheetData>
  <mergeCells count="1">
    <mergeCell ref="B5:F5"/>
  </mergeCells>
  <hyperlinks>
    <hyperlink ref="A1" location="Index!A1" display="Index" xr:uid="{3C7D2367-4967-4631-98AD-A79E82296F09}"/>
  </hyperlinks>
  <pageMargins left="0.7" right="0.7" top="0.75" bottom="0.75" header="0.3" footer="0.3"/>
  <pageSetup paperSize="9"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8"/>
  <sheetViews>
    <sheetView showGridLines="0" zoomScaleNormal="100" zoomScaleSheetLayoutView="190" workbookViewId="0">
      <selection activeCell="J24" sqref="J24"/>
    </sheetView>
  </sheetViews>
  <sheetFormatPr defaultRowHeight="15"/>
  <cols>
    <col min="1" max="1" width="9" customWidth="1"/>
    <col min="2" max="2" width="10.140625" customWidth="1"/>
    <col min="3" max="3" width="11.42578125" customWidth="1"/>
    <col min="4" max="4" width="15.28515625" customWidth="1"/>
    <col min="6" max="6" width="7.5703125" customWidth="1"/>
    <col min="7" max="7" width="5.7109375" customWidth="1"/>
    <col min="8" max="8" width="2.5703125" customWidth="1"/>
    <col min="9" max="9" width="12.140625" customWidth="1"/>
    <col min="10" max="10" width="14.140625" customWidth="1"/>
    <col min="12" max="12" width="7.28515625" customWidth="1"/>
    <col min="13" max="13" width="6" bestFit="1" customWidth="1"/>
  </cols>
  <sheetData>
    <row r="1" spans="1:13">
      <c r="A1" s="3" t="s">
        <v>0</v>
      </c>
      <c r="B1" s="182" t="s">
        <v>126</v>
      </c>
      <c r="C1" s="182"/>
      <c r="D1" s="44"/>
      <c r="E1" s="44"/>
      <c r="F1" s="41"/>
      <c r="G1" s="41"/>
      <c r="H1" s="41"/>
      <c r="J1" s="3"/>
    </row>
    <row r="2" spans="1:13">
      <c r="A2" s="3"/>
      <c r="B2" s="106"/>
      <c r="C2" s="244">
        <v>2017</v>
      </c>
      <c r="D2" s="244"/>
      <c r="E2" s="244"/>
      <c r="F2" s="244"/>
      <c r="G2" s="244"/>
      <c r="I2" s="244">
        <v>2018</v>
      </c>
      <c r="J2" s="244"/>
      <c r="K2" s="244"/>
      <c r="L2" s="244"/>
      <c r="M2" s="244"/>
    </row>
    <row r="3" spans="1:13" ht="40.5" customHeight="1">
      <c r="B3" s="48" t="s">
        <v>58</v>
      </c>
      <c r="C3" s="67" t="s">
        <v>127</v>
      </c>
      <c r="D3" s="67" t="s">
        <v>129</v>
      </c>
      <c r="E3" s="67" t="s">
        <v>128</v>
      </c>
      <c r="F3" s="68" t="s">
        <v>48</v>
      </c>
      <c r="G3" s="68" t="s">
        <v>49</v>
      </c>
      <c r="I3" s="67" t="s">
        <v>127</v>
      </c>
      <c r="J3" s="67" t="s">
        <v>129</v>
      </c>
      <c r="K3" s="67" t="s">
        <v>128</v>
      </c>
      <c r="L3" s="68" t="s">
        <v>48</v>
      </c>
      <c r="M3" s="68" t="s">
        <v>49</v>
      </c>
    </row>
    <row r="4" spans="1:13">
      <c r="B4" s="69" t="s">
        <v>259</v>
      </c>
      <c r="C4" s="70">
        <v>0.25600000000000001</v>
      </c>
      <c r="D4" s="70">
        <v>0.21299999999999999</v>
      </c>
      <c r="E4" s="70">
        <v>0.214</v>
      </c>
      <c r="F4" s="128">
        <f>C4-D4</f>
        <v>4.300000000000001E-2</v>
      </c>
      <c r="G4" s="123">
        <f>C4/D4</f>
        <v>1.2018779342723005</v>
      </c>
      <c r="H4" s="111"/>
      <c r="I4" s="70">
        <v>0.23699999999999999</v>
      </c>
      <c r="J4" s="70">
        <v>0.17399999999999999</v>
      </c>
      <c r="K4" s="70">
        <v>0.17499999999999999</v>
      </c>
      <c r="L4" s="128">
        <f t="shared" ref="L4:L6" si="0">I4-J4</f>
        <v>6.3E-2</v>
      </c>
      <c r="M4" s="123">
        <f t="shared" ref="M4:M6" si="1">I4/J4</f>
        <v>1.3620689655172413</v>
      </c>
    </row>
    <row r="5" spans="1:13">
      <c r="B5" s="69" t="s">
        <v>260</v>
      </c>
      <c r="C5" s="70">
        <v>0.28399999999999997</v>
      </c>
      <c r="D5" s="70">
        <v>0.20600000000000002</v>
      </c>
      <c r="E5" s="70">
        <v>0.20800000000000002</v>
      </c>
      <c r="F5" s="128">
        <f t="shared" ref="F5:F6" si="2">C5-D5</f>
        <v>7.7999999999999958E-2</v>
      </c>
      <c r="G5" s="123">
        <f t="shared" ref="G5:G6" si="3">C5/D5</f>
        <v>1.378640776699029</v>
      </c>
      <c r="H5" s="111"/>
      <c r="I5" s="70">
        <v>0.25900000000000001</v>
      </c>
      <c r="J5" s="70">
        <v>0.17300000000000001</v>
      </c>
      <c r="K5" s="70">
        <v>0.17499999999999999</v>
      </c>
      <c r="L5" s="128">
        <f t="shared" si="0"/>
        <v>8.5999999999999993E-2</v>
      </c>
      <c r="M5" s="123">
        <f t="shared" si="1"/>
        <v>1.4971098265895952</v>
      </c>
    </row>
    <row r="6" spans="1:13">
      <c r="B6" s="54" t="s">
        <v>261</v>
      </c>
      <c r="C6" s="71">
        <v>0.223</v>
      </c>
      <c r="D6" s="71">
        <v>0.122</v>
      </c>
      <c r="E6" s="71">
        <v>0.12300000000000001</v>
      </c>
      <c r="F6" s="129">
        <f t="shared" si="2"/>
        <v>0.10100000000000001</v>
      </c>
      <c r="G6" s="124">
        <f t="shared" si="3"/>
        <v>1.8278688524590165</v>
      </c>
      <c r="H6" s="41"/>
      <c r="I6" s="71">
        <v>0.16800000000000001</v>
      </c>
      <c r="J6" s="71">
        <v>0.106</v>
      </c>
      <c r="K6" s="71">
        <v>0.107</v>
      </c>
      <c r="L6" s="129">
        <f t="shared" si="0"/>
        <v>6.2000000000000013E-2</v>
      </c>
      <c r="M6" s="124">
        <f t="shared" si="1"/>
        <v>1.5849056603773586</v>
      </c>
    </row>
    <row r="7" spans="1:13">
      <c r="B7" s="49" t="s">
        <v>63</v>
      </c>
    </row>
    <row r="8" spans="1:13">
      <c r="B8" s="49" t="s">
        <v>64</v>
      </c>
    </row>
  </sheetData>
  <mergeCells count="2">
    <mergeCell ref="C2:G2"/>
    <mergeCell ref="I2:M2"/>
  </mergeCells>
  <hyperlinks>
    <hyperlink ref="A1" location="Index!A1" display="Index" xr:uid="{CD16A549-0E96-4FB3-88EC-A0DFB14C8BF6}"/>
  </hyperlinks>
  <pageMargins left="0.7" right="0.7" top="0.75" bottom="0.75" header="0.3" footer="0.3"/>
  <pageSetup paperSize="9" orientation="landscape" r:id="rId1"/>
  <headerFooter>
    <oddFooter>&amp;L&amp;1#&amp;"Arial"&amp;11&amp;KA80000PROTECTED: CABINET-IN-CONFIDENCE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Index</vt: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'5.2.7'!Print_Area</vt:lpstr>
      <vt:lpstr>'6.1.1'!Print_Area</vt:lpstr>
      <vt:lpstr>'7.1.4'!Print_Area</vt:lpstr>
      <vt:lpstr>'7.1.6'!Print_Area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2019-09-25T23:43:55Z</cp:lastPrinted>
  <dcterms:created xsi:type="dcterms:W3CDTF">2019-07-02T06:10:10Z</dcterms:created>
  <dcterms:modified xsi:type="dcterms:W3CDTF">2019-12-17T02:43:42Z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2019-09-12T06:02:08.0557991Z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2019-09-12T06:02:08.0557991Z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